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66925"/>
  <mc:AlternateContent xmlns:mc="http://schemas.openxmlformats.org/markup-compatibility/2006">
    <mc:Choice Requires="x15">
      <x15ac:absPath xmlns:x15ac="http://schemas.microsoft.com/office/spreadsheetml/2010/11/ac" url="https://mupresfe.sharepoint.com/sites/MutualidadGlobal/Documentos compartidos/SSCC/Inmuebles/01_DELEGACIONES TERRITORIALES/14_LAS PALMAS_v/06 LICITACION/PROYECTO Y OBRA MATIAS PADRON/PROPUESTA 2025/"/>
    </mc:Choice>
  </mc:AlternateContent>
  <xr:revisionPtr revIDLastSave="852" documentId="8_{8D94CDF0-9053-4A7C-A821-C9A5BB9D1411}" xr6:coauthVersionLast="47" xr6:coauthVersionMax="47" xr10:uidLastSave="{87136769-5417-4860-985C-561926E5B97B}"/>
  <bookViews>
    <workbookView xWindow="15" yWindow="-16320" windowWidth="29040" windowHeight="15720" xr2:uid="{667B3084-2C80-4ABF-93EC-1CCA5DF89A5E}"/>
  </bookViews>
  <sheets>
    <sheet name="Mediciones" sheetId="1" r:id="rId1"/>
  </sheets>
  <calcPr calcId="191029" fullPrecision="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M164" i="1" l="1"/>
  <c r="M163" i="1"/>
  <c r="M155" i="1"/>
  <c r="M160" i="1"/>
  <c r="M148" i="1"/>
  <c r="M143" i="1"/>
  <c r="M138" i="1"/>
  <c r="M125" i="1"/>
  <c r="M110" i="1"/>
  <c r="M79" i="1"/>
  <c r="M75" i="1"/>
  <c r="M60" i="1"/>
  <c r="M55" i="1"/>
  <c r="M47" i="1"/>
  <c r="M36" i="1"/>
  <c r="M25" i="1"/>
  <c r="M10" i="1"/>
  <c r="M4" i="1"/>
  <c r="M42" i="1"/>
  <c r="M40" i="1"/>
  <c r="M150" i="1"/>
  <c r="M80" i="1"/>
  <c r="M119" i="1"/>
  <c r="M117" i="1"/>
  <c r="M113" i="1"/>
  <c r="M72" i="1"/>
  <c r="M70" i="1"/>
  <c r="M68" i="1"/>
  <c r="M64" i="1"/>
  <c r="M57" i="1" l="1"/>
  <c r="M48" i="1"/>
  <c r="M21" i="1"/>
  <c r="M38" i="1"/>
  <c r="M30" i="1"/>
  <c r="M32" i="1"/>
  <c r="M28" i="1"/>
  <c r="M26" i="1"/>
  <c r="M19" i="1"/>
  <c r="M17" i="1"/>
  <c r="M15" i="1"/>
  <c r="M13" i="1" l="1"/>
  <c r="M62" i="1"/>
  <c r="M77" i="1"/>
  <c r="M7" i="1"/>
  <c r="M126" i="1"/>
  <c r="M127" i="1"/>
  <c r="M161" i="1" l="1"/>
  <c r="M156" i="1"/>
  <c r="M144" i="1"/>
  <c r="M139" i="1"/>
  <c r="M134" i="1"/>
  <c r="M132" i="1"/>
  <c r="M130" i="1"/>
  <c r="M128" i="1"/>
  <c r="M121" i="1"/>
  <c r="M115" i="1"/>
  <c r="M111" i="1"/>
  <c r="M106" i="1"/>
  <c r="M104" i="1"/>
  <c r="M102" i="1"/>
  <c r="M100" i="1"/>
  <c r="M98" i="1"/>
  <c r="M96" i="1"/>
  <c r="M94" i="1"/>
  <c r="M92" i="1"/>
  <c r="M90" i="1"/>
  <c r="M88" i="1"/>
  <c r="M86" i="1"/>
  <c r="M84" i="1"/>
  <c r="M82" i="1"/>
  <c r="M76" i="1"/>
  <c r="M66" i="1"/>
  <c r="M61" i="1"/>
  <c r="M11" i="1"/>
  <c r="M5" i="1"/>
  <c r="M165"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Janire Lozano Pina</author>
  </authors>
  <commentList>
    <comment ref="A3" authorId="0" shapeId="0" xr:uid="{4FB2E6C4-8E6E-4D33-AB8D-FBAA2AA691FF}">
      <text>
        <r>
          <rPr>
            <b/>
            <sz val="9"/>
            <color indexed="81"/>
            <rFont val="Tahoma"/>
            <family val="2"/>
          </rPr>
          <t>Código del concepto. Ver colores en "Entorno de trabajo: Apariencia"</t>
        </r>
      </text>
    </comment>
    <comment ref="B3" authorId="0" shapeId="0" xr:uid="{FD5268E6-BDAB-4BBC-9278-989E87CB76A8}">
      <text>
        <r>
          <rPr>
            <b/>
            <sz val="9"/>
            <color indexed="81"/>
            <rFont val="Tahoma"/>
            <family val="2"/>
          </rPr>
          <t>Naturaleza del concepto (ver menú contextual)</t>
        </r>
      </text>
    </comment>
    <comment ref="C3" authorId="0" shapeId="0" xr:uid="{A35079D3-0B90-4B5F-957C-5556A5D7B979}">
      <text>
        <r>
          <rPr>
            <b/>
            <sz val="9"/>
            <color indexed="81"/>
            <rFont val="Tahoma"/>
            <family val="2"/>
          </rPr>
          <t>Unidad principal de medida del concepto</t>
        </r>
      </text>
    </comment>
    <comment ref="D3" authorId="0" shapeId="0" xr:uid="{1D86310D-6F9A-46BB-B09D-E50C990AC1AE}">
      <text>
        <r>
          <rPr>
            <b/>
            <sz val="9"/>
            <color indexed="81"/>
            <rFont val="Tahoma"/>
            <family val="2"/>
          </rPr>
          <t>Descripción corta. Ver colores en "Entorno de trabajo: Apariencia"</t>
        </r>
      </text>
    </comment>
    <comment ref="E3" authorId="0" shapeId="0" xr:uid="{4F1C5C4A-CEB6-4B9E-A475-1A22BB34EEB1}">
      <text>
        <r>
          <rPr>
            <b/>
            <sz val="9"/>
            <color indexed="81"/>
            <rFont val="Tahoma"/>
            <family val="2"/>
          </rPr>
          <t>Descripción corta de la línea de medición</t>
        </r>
      </text>
    </comment>
    <comment ref="F3" authorId="0" shapeId="0" xr:uid="{BB321771-7A37-498B-8BBD-34F4D2846BFF}">
      <text>
        <r>
          <rPr>
            <b/>
            <sz val="9"/>
            <color indexed="81"/>
            <rFont val="Tahoma"/>
            <family val="2"/>
          </rPr>
          <t>Columna A: Número de unidades iguales de la línea de medición</t>
        </r>
      </text>
    </comment>
    <comment ref="G3" authorId="0" shapeId="0" xr:uid="{3628D39A-CEAE-4C3D-B11E-E136EAAD9727}">
      <text>
        <r>
          <rPr>
            <b/>
            <sz val="9"/>
            <color indexed="81"/>
            <rFont val="Tahoma"/>
            <family val="2"/>
          </rPr>
          <t>Columna B: Longitud de la línea de medición</t>
        </r>
      </text>
    </comment>
    <comment ref="H3" authorId="0" shapeId="0" xr:uid="{D0BC236D-7080-4D64-A2BC-8F3E56DE62C0}">
      <text>
        <r>
          <rPr>
            <b/>
            <sz val="9"/>
            <color indexed="81"/>
            <rFont val="Tahoma"/>
            <family val="2"/>
          </rPr>
          <t>Columna C: Anchura de la línea de medición</t>
        </r>
      </text>
    </comment>
    <comment ref="I3" authorId="0" shapeId="0" xr:uid="{0065D982-A544-4139-8ABC-7B5BB279506A}">
      <text>
        <r>
          <rPr>
            <b/>
            <sz val="9"/>
            <color indexed="81"/>
            <rFont val="Tahoma"/>
            <family val="2"/>
          </rPr>
          <t>Columna D: Altura de la línea de medición</t>
        </r>
      </text>
    </comment>
    <comment ref="J3" authorId="0" shapeId="0" xr:uid="{E56D5314-CDCF-4680-BDF6-C23EA169288D}">
      <text>
        <r>
          <rPr>
            <b/>
            <sz val="9"/>
            <color indexed="81"/>
            <rFont val="Tahoma"/>
            <family val="2"/>
          </rPr>
          <t>Cantidad Verde: Referencia a otra partida</t>
        </r>
      </text>
    </comment>
    <comment ref="K3" authorId="0" shapeId="0" xr:uid="{C7AAF117-382E-44C7-9BA9-3E217BBF63A6}">
      <text>
        <r>
          <rPr>
            <b/>
            <sz val="9"/>
            <color indexed="81"/>
            <rFont val="Tahoma"/>
            <family val="2"/>
          </rPr>
          <t>Rendimiento o cantidad presupuestada</t>
        </r>
      </text>
    </comment>
    <comment ref="L3" authorId="0" shapeId="0" xr:uid="{E3059F57-FDF6-4C96-A644-018C08DCBE9C}">
      <text>
        <r>
          <rPr>
            <b/>
            <sz val="9"/>
            <color indexed="81"/>
            <rFont val="Tahoma"/>
            <family val="2"/>
          </rPr>
          <t>Precio unitario en el presupuesto</t>
        </r>
      </text>
    </comment>
    <comment ref="M3" authorId="0" shapeId="0" xr:uid="{15C6F0E5-7EB5-4BDE-BFA3-9E6024881886}">
      <text>
        <r>
          <rPr>
            <b/>
            <sz val="9"/>
            <color indexed="81"/>
            <rFont val="Tahoma"/>
            <family val="2"/>
          </rPr>
          <t>Importe del presupuesto</t>
        </r>
      </text>
    </comment>
  </commentList>
</comments>
</file>

<file path=xl/sharedStrings.xml><?xml version="1.0" encoding="utf-8"?>
<sst xmlns="http://schemas.openxmlformats.org/spreadsheetml/2006/main" count="361" uniqueCount="220">
  <si>
    <t>Presupuesto</t>
  </si>
  <si>
    <t>Código</t>
  </si>
  <si>
    <t>Resumen</t>
  </si>
  <si>
    <t>ImpPres</t>
  </si>
  <si>
    <t>NatC</t>
  </si>
  <si>
    <t>Ud</t>
  </si>
  <si>
    <t>CanPres</t>
  </si>
  <si>
    <t>Pres</t>
  </si>
  <si>
    <t>Comentario</t>
  </si>
  <si>
    <t>N</t>
  </si>
  <si>
    <t>Longitud</t>
  </si>
  <si>
    <t>Anchura</t>
  </si>
  <si>
    <t>Altura</t>
  </si>
  <si>
    <t>Cantidad</t>
  </si>
  <si>
    <t>01</t>
  </si>
  <si>
    <t>Capítulo</t>
  </si>
  <si>
    <t/>
  </si>
  <si>
    <t>Partida</t>
  </si>
  <si>
    <t>ud</t>
  </si>
  <si>
    <t>m²</t>
  </si>
  <si>
    <t>02</t>
  </si>
  <si>
    <t>03</t>
  </si>
  <si>
    <t>SOLADOS Y ALICATADOS</t>
  </si>
  <si>
    <t>04</t>
  </si>
  <si>
    <t>05</t>
  </si>
  <si>
    <t>06</t>
  </si>
  <si>
    <t>m2</t>
  </si>
  <si>
    <t>07</t>
  </si>
  <si>
    <t>ACRISTALAMIENTO</t>
  </si>
  <si>
    <t>PINTURA</t>
  </si>
  <si>
    <t>Pintura plástica lisa</t>
  </si>
  <si>
    <t>FONTANERIA</t>
  </si>
  <si>
    <t>10</t>
  </si>
  <si>
    <t>SANEAMIENTO</t>
  </si>
  <si>
    <t>Suministro e instalación de red de pequeña evacuación, empotrada en paramento, formada por tubo de PVC, serie B, de 40 mm de diámetro y 3 mm de espesor, que conecta el aparato con la bajante, el colector o el bote sifónico. Incluso p/p de material auxiliar para montaje y sujeción a la obra, accesorios y piezas especiales colocados mediante unión pegada con adhesivo. Totalmente montada, conexionada y probada por la empresa instaladora mediante las correspondientes pruebas de servicio (incluidas en este precio).
Incluye: Replanteo. Presentación de tubos, accesorios y piezas especiales. Fijación del material auxiliar para montaje y sujeción a la obra. Colocación y fijación de tubos, accesorios y piezas especiales. Realización de pruebas de servicio.
Criterio de medición de proyecto: Longitud medida según documentación gráfica de Proyecto.</t>
  </si>
  <si>
    <t>11</t>
  </si>
  <si>
    <t xml:space="preserve">Instalación de líneas generales de alumbrado general, incluso canalizaciones empotradas en falso techo, conforme a normativa.
</t>
  </si>
  <si>
    <t xml:space="preserve">Instalación de líneas generales de alumbrado de emergencia, incluso canalizaciones empotradas en falso techo, conforme a normativa.
</t>
  </si>
  <si>
    <t xml:space="preserve">Instalación de líneas generales de fuerza para usos varios, incluso canalizaciones empotradas en falso techo y pared, conforme a normativa.
</t>
  </si>
  <si>
    <t xml:space="preserve">Punto de luz en falso techo para alumbrado general, alumbrado decorativo, tiras led y alumbrado de emergencia, incluyendo canalización.
</t>
  </si>
  <si>
    <t xml:space="preserve">Suministro e instalación de interruptor empotrado en pared o perfilería de mampara, referencia a concretar.
</t>
  </si>
  <si>
    <t xml:space="preserve">Suministro e instalación de toma de corriente para usos varios, con toma de tierra empotrado en pared, referencia a concretar.
</t>
  </si>
  <si>
    <t>INSTALACION DE APERTURA PUERTA ACCESO</t>
  </si>
  <si>
    <t xml:space="preserve">Instalación de apertura de puerta de acceso incluyendo pulsador exterior, zumbador y pulsador interior, cableados y canalizaciones empotradas.
</t>
  </si>
  <si>
    <t xml:space="preserve">Suministro e instalación de downlight led con difusor opal en zonas comunes y aseos, referencia a concretar.
</t>
  </si>
  <si>
    <t>PANTALLAS EMPOTRADAS LED 60X60 UGR &lt;19 NO DALI</t>
  </si>
  <si>
    <t xml:space="preserve">Suministro e instalación de pantalla led 60x60 UGR&lt;19 con difusor opal y marco de empotrar en techo liso en area de trabajo y sala de formación de acuerdo a normativa, referencia a concretar.
</t>
  </si>
  <si>
    <t xml:space="preserve">Suministro e instalación de aparato de alumbrado de emergencia empotrado en falso techo según normativa, referencia a concretar.
</t>
  </si>
  <si>
    <t>PUESTO DE TRABAJO EMPOTRADO EN PARED</t>
  </si>
  <si>
    <t xml:space="preserve">Suministro e instalación de puesto de trabajo empotrado incluyendo 4 tomas de corriente y dos tomas RJ.
</t>
  </si>
  <si>
    <t>INSTALACION DE WIFI</t>
  </si>
  <si>
    <t xml:space="preserve">Instalación de wifi para servicio de recintos de oficina.
</t>
  </si>
  <si>
    <t>LEGALIZACION</t>
  </si>
  <si>
    <t>12</t>
  </si>
  <si>
    <t>CLIMATIZACION Y VENTILACION</t>
  </si>
  <si>
    <t>1.1</t>
  </si>
  <si>
    <t xml:space="preserve">Legalización instalación de climatización
</t>
  </si>
  <si>
    <t>13</t>
  </si>
  <si>
    <t>PROTECCION INCENDIOS</t>
  </si>
  <si>
    <t>Extintor portátil de polvo químico ABC polivalente antibrasa, con presión incorporada, de eficacia 21A-113B-C, con 6 kg de agent</t>
  </si>
  <si>
    <t>Señales fotoluminiscentes: EXTINTOR</t>
  </si>
  <si>
    <t>Suministro y colocación de señal fotoluminiscente, indicadora de extintor, marca Permalight, con categoría de fotoluminiscencia A según UNE 23035-4, colocado con adhesivo de cinta doble cara, en paredes indicadas por la Dirección de Obra.
Criterio de medición de proyecto: Número de unidades previstas, según documentación gráfica de Proyecto.</t>
  </si>
  <si>
    <t>Señales fotoluminiscentes: SALIDA</t>
  </si>
  <si>
    <t>Suministro y colocación de señal fotoluminiscente encima de las puertas de salida, con texto en castellano: "SALIDA", marca Permalight, en placa, de 297x105, con categoría de fotoluminiscencia A según UNE 23035-4, colocada con adhesivo de cinta doble cara, en paredes indicadas por la Dirección de Obra.
Criterio de medición de proyecto: Número de unidades previstas, según documentación gráfica de Proyecto.</t>
  </si>
  <si>
    <t>Señales fotoluminiscentes: FLECHAS</t>
  </si>
  <si>
    <t>Suministro y colocación de señal fotoluminiscente de flecha, marca Permalight, en placa, de 210x210, con categoría de fotoluminiscencia A según UNE 23035-4, colocada con adhesivo de cinta doble cara, en paredes indicadas por la Dirección de Obra.
Criterio de medición de proyecto: Número de unidades previstas, según documentación gráfica de Proyecto.</t>
  </si>
  <si>
    <t>Señales fotoluminiscentes: anagrama de Riesgo Eléctrico</t>
  </si>
  <si>
    <t>Suministro y colocación de señal fotoluminiscente con anagrama de RIESGO ELÉCTRICO, marca Permalight, en placa, de 297x210, ref. 86-0011T, colocada con adhesivo de cinta doble cara en puerta de cuadro eléctrico general, s/ indicación de la Dirección de Obra.
Criterio de medición de proyecto: Número de unidades previstas, según documentación gráfica de Proyecto.</t>
  </si>
  <si>
    <t>Total 13</t>
  </si>
  <si>
    <t>14</t>
  </si>
  <si>
    <t>AISLAMIENTO E IMPERMEABILIZACIONES</t>
  </si>
  <si>
    <t>15</t>
  </si>
  <si>
    <t>Total 15</t>
  </si>
  <si>
    <t>VARIOS</t>
  </si>
  <si>
    <t>LIMPIEZA FINAL DE OBRA</t>
  </si>
  <si>
    <t>Limpieza final de obra realizada por casa especializada, de todos los elementos que conforman la obra acabada, dejándola en condiciones para su uso a juicio de la dirección facultativa. Medida la superficie útil en planta de la obra.</t>
  </si>
  <si>
    <t>GESTIÓN DE RESIDUOS</t>
  </si>
  <si>
    <t>Gestión de Residuos</t>
  </si>
  <si>
    <t>Coste de gestión de residuos según estudio. Partida a justificar.</t>
  </si>
  <si>
    <t>SEGURIDAD Y SALUD</t>
  </si>
  <si>
    <t>Gestión de documentación y medidas de seguridad y salud conforme a normativa de Prevención de Riesgos Laborales</t>
  </si>
  <si>
    <t>Botiquín de urgencia para caseta de obra, provisto de desinfectantes y antisépticos autorizados, gasas estériles, algodón hidrófilo, venda, esparadrapo, apósitos adhesivos, un par de tijeras, pinzas, guantes desechables, bolsa de goma para agua y hielo, antiespasmódicos, analgésicos, tónicos cardíacos de urgencia, un torniquete, un termómetro clínico y jeringuillas desechables, fijado al paramento con tornillos y tacos.
Incluye: Replanteo en el paramento. Colocación y fijación mediante tornillos.
Criterio de medición de proyecto: Número de unidades previstas, según Estudio o Estudio Básico de Seguridad y Salud.
Criterio de medición de obra: Se medirá el número de unidades realmente colocadas según especificaciones de Estudio o Estudio Básico de Seguridad y Salud.</t>
  </si>
  <si>
    <t xml:space="preserve">Certificado de instalación.
</t>
  </si>
  <si>
    <t>DEMOLICIONES y DESMONTAJE</t>
  </si>
  <si>
    <t>Formación de rampa y solado de material porcelánico antideslizante.</t>
  </si>
  <si>
    <t>Extintor de CO2, de 2 kg de agente extintor, de eficacia 34B; equipado con soporte y boquilla con difusor. Cuerpo del extintor en chapa de acero, con acabado en pintura de poliéster resistente a la radiación UV. Peso total del equipo aprox. 6 kg. Conforme a Norma UNE-EN 3, con marcado CE y certificado AENOR. Totalmente montado. Medida la unidad instalada.</t>
  </si>
  <si>
    <t>2.1</t>
  </si>
  <si>
    <t>3.1</t>
  </si>
  <si>
    <t>3.2</t>
  </si>
  <si>
    <t>4.1</t>
  </si>
  <si>
    <t>5.1</t>
  </si>
  <si>
    <t>6.1</t>
  </si>
  <si>
    <t>7.1</t>
  </si>
  <si>
    <t>7.2</t>
  </si>
  <si>
    <t>8.1</t>
  </si>
  <si>
    <t>9.1</t>
  </si>
  <si>
    <t>9.2</t>
  </si>
  <si>
    <t>9.3</t>
  </si>
  <si>
    <t>9.4</t>
  </si>
  <si>
    <t>10.1</t>
  </si>
  <si>
    <t>11.2</t>
  </si>
  <si>
    <t>11.3</t>
  </si>
  <si>
    <t>11.4</t>
  </si>
  <si>
    <t>11.5</t>
  </si>
  <si>
    <t>11.6</t>
  </si>
  <si>
    <t>12.1</t>
  </si>
  <si>
    <t>13.1</t>
  </si>
  <si>
    <t>15.1</t>
  </si>
  <si>
    <t>16</t>
  </si>
  <si>
    <t>16.1</t>
  </si>
  <si>
    <t>7.3</t>
  </si>
  <si>
    <t>14.1</t>
  </si>
  <si>
    <t>Acometida a red existente de suministro de agua</t>
  </si>
  <si>
    <t>Lavamanos cerámico bori 35x23 cm, grifería monomando incl instalación</t>
  </si>
  <si>
    <t>10.2</t>
  </si>
  <si>
    <t>LINEAS ALUMBRADO GENERAL AMPLIACIÓN</t>
  </si>
  <si>
    <t>LINEAS ALUMBRADO DE EMERGENCIA, ADAPTACIÓN</t>
  </si>
  <si>
    <t>LINEAS FUERZA USOS VARIOS AMPLIACIÓN</t>
  </si>
  <si>
    <t>PUNTOS DE LUZ NORMAL ADAPTACIÓN</t>
  </si>
  <si>
    <t>INTERRUPTORES ADAPTACIÓN</t>
  </si>
  <si>
    <t>TOMAS DE CORRIENTE USOS VARIOS ADAPTACIÓN</t>
  </si>
  <si>
    <t>DOWNLIGHTS LED EMPOTRADOS ADAPTACIÓN</t>
  </si>
  <si>
    <t>EMERGENCIAS ADAPTACION</t>
  </si>
  <si>
    <t>ADAPTACION DE EQUIPOS EXISTENTES</t>
  </si>
  <si>
    <t>ADAPTACIÓN CARPINTERÍA EXTERIOR ACCESIBILIDAD</t>
  </si>
  <si>
    <t>Adaptación de la carpinería exterior de aluminio. Desmontaje de paño actual. Modificación según plano para incorporar una rampa de acceso. Incluye paño de mampara fija, puerta abatible de aluminio de perfil similar al existente.</t>
  </si>
  <si>
    <t>Aislamiento panel semirígido techos</t>
  </si>
  <si>
    <t xml:space="preserve">Aislamiento termo‐acústico de techos, con panel rígido de lana de roca basáltica, con un recubrimiento
incombustible de velo negro por una de sus caras, Panel NV‐70 de ROCLAINE o equivalente, de 50 mm. de
espesor y 70 Kg/m³. de densidad, reacción al fuego A1‐s1,d0 según CTE/DB‐SI (M0‐no combustible), anclado
al techo mediante grapas de fijación mecánica, incluso parte proporcional de cortes, montaje y medios
auxiliares. (Criterios de diseño y montaje según CTE/DB‐HE‐1).Incluye barrera fónica. entre consultas y sala de espera
</t>
  </si>
  <si>
    <t>Levantado de tabiquería modular interior</t>
  </si>
  <si>
    <t xml:space="preserve">Levantado de tabiqueria de cualquier tipo situada en interior del inmueble, con medios manuales, sin deteriorar los elementos constructivos a los que está sujeta. Incluso p/p de desmontaje de marcos, hojas acristaladas , accesorios, guías interiores; limpieza, acopio, retirada y carga manual de escombros sobre camión o contenedor, y transporte a vertedero autorizado.
Incluye: Desmontaje de los elementos. Retirada y acopio del material desmontado. Limpieza de los restos de obra. Carga del material desmontado y los restos de obra sobre camión o contenedor y transporte a vertedero autorizado.
Criterio de medición de proyecto: Superficie medida según documentación gráfica de Proyecto.
</t>
  </si>
  <si>
    <t>1.2</t>
  </si>
  <si>
    <t>8</t>
  </si>
  <si>
    <t>8.2</t>
  </si>
  <si>
    <t>9</t>
  </si>
  <si>
    <t>9.5</t>
  </si>
  <si>
    <t>9.6</t>
  </si>
  <si>
    <t>9.7</t>
  </si>
  <si>
    <t>9.8</t>
  </si>
  <si>
    <t>9.9</t>
  </si>
  <si>
    <t>9.10</t>
  </si>
  <si>
    <t>9.11</t>
  </si>
  <si>
    <t>9.12</t>
  </si>
  <si>
    <t>9.13</t>
  </si>
  <si>
    <t>10.3</t>
  </si>
  <si>
    <t>11,1</t>
  </si>
  <si>
    <t>Levantado de paño de carpintería exterior para permitir accesibilidad mediante rampa según plano estado reformado.</t>
  </si>
  <si>
    <t>SUBTOTAL</t>
  </si>
  <si>
    <t>Pa</t>
  </si>
  <si>
    <t>MUTUALIDAD FUTBOLISTAS LAS PALMAS. C/MATIAS PADRON 62</t>
  </si>
  <si>
    <t>2.2</t>
  </si>
  <si>
    <t>Realización de tabiquería autoportante cartón yeso</t>
  </si>
  <si>
    <t>Partición acristalada fija incluso puertas vidrio templado</t>
  </si>
  <si>
    <t xml:space="preserve">Partición acristalada fija, sin perfiles verticales, de 500 cm de anchura y 250 cm de altura total, formada por: perfiles de aluminio anodizado color plata mate y vidrio laminar de seguridad, 4+4 mm, incoloro, clasificación de prestaciones 2B2, según UNE-EN 12600.
 Totalmente reinstalable, registrable y módulos.IPP Puerta de paso de vidrio templado hoja 82 cm con herrajes, maneta y cerradura
</t>
  </si>
  <si>
    <t xml:space="preserve">Tabique múltiple placa cartón yeso tipo WA (12,5+12,5+70+12,5+12,5)/400 (70) (4 Standard (A)), de 120 mm de espesor total, con nivel de calidad del acabado Q2, formado por una estructura simple de perfiles de chapa de acero galvanizado de 70 mm de anchura, a base de montantes (elementos verticales) separados 400 mm entre sí, con disposición normal "N" y canales (elementos horizontales), a la que se atornillan cuatro placas en total (dos placas tipo Standard (A) en cada cara, de 12,5 mm de espesor cada placa). Incluso banda acústica de dilatación autoadhesiva tornillería para la fijación de las placas; cinta de papel con refuerzo metálico y pasta de juntas Jointfiller 24H, cinta microperforada de papel </t>
  </si>
  <si>
    <t xml:space="preserve">Ayudas de albañilería </t>
  </si>
  <si>
    <t>ALBAÑILERIA Y FALSOS TECHOS</t>
  </si>
  <si>
    <t>2.3</t>
  </si>
  <si>
    <t>Adecuación de falsos techos</t>
  </si>
  <si>
    <t>Falso techo registrable suspendido, decorativo, situado a una altura menor de 4 m. Sistema Decor "PLADUR", constituido por: ESTRUCTURA: perfilería vista, de acero galvanizado, T - 15/43, con suela de 15 mm de anchura, comprendiendo perfiles primarios 15x38/3600 mm "PLADUR", perfiles secundarios 15x38/1200 mm "PLADUR", perfiles secundarios 15x38/600 mm "PLADUR", suspendidos del forjado o elemento soporte con cuelgues TR y varillas; PLACAS: placas de yeso laminado, de superficie lisa, Decor "PLADUR", de 1200x600 mm y 10 mm de espesor, revestidas por su cara vista con una capa de vinilo color blanco RAL 9003. Incluso perfiles angulares 19x19 mm "PLADUR", fijaciones para el anclaje de los perfiles y accesorios de montaje</t>
  </si>
  <si>
    <t>Falso techo registrable suspendido. Consultas médicas</t>
  </si>
  <si>
    <t>Adecuación de falsos techos existentes. Reposición de los techos afectados por las tabiquerías existentes con la misma placa y perfil.ipp.  fijaciones para el anclaje de los perfiles y accesorios de montaje</t>
  </si>
  <si>
    <t>2.4</t>
  </si>
  <si>
    <t>Falso techo continuo suspendido, liso, situado a una altura menor de 4 m, con nivel de calidad del acabado Q2. Sistema T-45/600 / 1x15 N "PLADUR" (15+18,3), constituido por: ESTRUCTURA: estructura metálica de acero galvanizado de perfiles primarios T-45, de 45 mm de anchura y 0,6 mm de espesor con una modulación de 600 mm y suspendidos del forjado o elemento soporte de hormigón con horquillas de cuelgue T-45 y varillas cada 1000 mm; PLACAS: una capa de placas de yeso laminado A / UNE-EN 520 - 1200 / 3000 / 15 / con los bordes longitudinales afinados, estándar N "PLADUR", Euroclase A2-s1, d0 de reacción al fuego, según UNE-EN 13501-1. Incluso banda estanca autoadhesiva "PLADUR", canales Clip "PLADUR", fijaciones para el anclaje de los perfiles, tornillería para la fijación de las placas, pasta de secado en polvo JN "PLADUR", cinta microperforada de papel "PLADUR" y accesorios de montaje. aseos.</t>
  </si>
  <si>
    <t>Falso techo continuo suspendido, liso.Aseos.</t>
  </si>
  <si>
    <t>Pavimento laminado, de lamas de 1200x190 mm, Clase 32: Comercial general, resistencia a la abrasión AC4</t>
  </si>
  <si>
    <t>Pavimento laminado, de lamas de 1200x190 mm, Clase 32: Comercial general, resistencia a la abrasión AC4, formado por tablero base de HDF laminado decorativo en pino, acabado con capa superficial de protección plástica, ensamblado con adhesivo con clase de durabilidad D3 en las juntas. COLOCACIÓN: sistema flotante machihembrado sobre lámina de espuma de polietileno de alta densidad de 3 mm de espesor. Incluso cinta autoadhesiva para sellado de juntas. Instalado sobre el existente.</t>
  </si>
  <si>
    <t>Formación de rampa y solado de material porcelánico antideslizante.Solado de baldosas cerámicas de gres porcelánico, estilo cemento, serie City "GRESPANIA", acabado antideslizante, color beige, 30x30 cm y 15 mm de espesor, resistencia al deslizamiento Rd&gt;45 según UNE-ENV 12633, resbaladicidad clase 3 según CTE para exteriores, recibidas con adhesivo cementoso mejorado, C2 gris, y rejuntado con mortero de juntas cementoso con resistencia elevada a la abrasión y absorción de agua reducida, CG2, para junta abierta (entre 3 y 15 mm), con la misma tonalidad de las piezas.</t>
  </si>
  <si>
    <t>3.3</t>
  </si>
  <si>
    <t>Alicatado de aseos</t>
  </si>
  <si>
    <t>Revestimiento interior con piezas de gran formato de azulejo, de 200x400 mm, color blanco, acabado mate, gama media, capacidad de absorción de agua E&gt;10%, grupo BIII, según UNE-EN 14411. SOPORTE: paramento de hormigón, vertical, de hasta 3 m de altura. COLOCACIÓN: en capa fina y mediante doble encolado con adhesivo cementoso mejorado, C2 TE, según UNE-EN 12004, con deslizamiento reducido y tiempo abierto ampliado. REJUNTADO: con mortero de juntas cementoso mejorado, con absorción de agua reducida y resistencia elevada a la abrasión tipo CG 2 W A, color blanco, en juntas de 3 mm de espesor. Incluso crucetas de PVC</t>
  </si>
  <si>
    <t>Pavimento interior de piezas de gres porcelánico técnico, de 300x300x10 mm, gama media, capacidad de absorción de agua E&lt;0,1%, grupo BIa, según UNE-EN 14411, con resistencia al deslizamiento 35&lt;Rd&lt;=45 según UNE-EN 16165 y resbaladicidad clase 2 según CTE; carga de rotura &gt;3000 N; resistencia a la flexión &gt;45 N/mm². SOPORTE: de mortero de cemento. COLOCACIÓN: en capa fina y mediante encolado simple con adhesivo cementoso mejorado, C2 TE, según UNE-EN 12004, con deslizamiento reducido y tiempo abierto ampliado. REJUNTADO: con mortero de juntas cementoso mejorado, con absorción de agua reducida y resistencia elevada a la abrasión tipo CG 2 W A, color blanco, en juntas de 2 mm de espesor</t>
  </si>
  <si>
    <t>Pavimento interior de piezas de gres porcelánico técnico, de 300x300x10 mm.</t>
  </si>
  <si>
    <t>m</t>
  </si>
  <si>
    <t>Tabica de cartón yeso techos consultas 50 cm</t>
  </si>
  <si>
    <t>Tabica de cartón yeso  continuo suspendido, liso, situado a una altura menor de 4 m, con nivel de calidad del acabado Q2. Sistema T-45/600 / 1x15 N "PLADUR" (15+18,3), constituido por: ESTRUCTURA: estructura metálica de acero galvanizado de perfiles primarios T-45, de 45 mm de anchura y 0,6 mm de espesor con una modulación de 600 mm y suspendidos del forjado o elemento soporte de hormigón con horquillas de cuelgue T-45 y varillas cada 1000 mm; PLACAS: una capa de placas de yeso laminado A / UNE-EN 520 - 1200 / 3000 / 15 / con los bordes longitudinales afinados, estándar N "PLADUR", Euroclase A2-s1, d0 de reacción al fuego, según UNE-EN 13501-1. Incluso banda estanca autoadhesiva "PLADUR", canales Clip "PLADUR", fijaciones para el anclaje de los perfiles, tornillería para la fijación de las placas, pasta de secado en polvo JN "PLADUR", cinta microperforada de papel "PLADUR" y accesorios de montaje. Separación techos consultas resto de estancias.</t>
  </si>
  <si>
    <t>Doble acristalamiento SGG CLIMALIT PLUS PLANITHERM XN F2 66.2 "SAINT GOBAIN" para ventanal exterior</t>
  </si>
  <si>
    <t xml:space="preserve">Doble acristalamiento SGG CLIMALIT PLUS PLANITHERM XN F2 66.2/16 argón 90%/44.2 "SAINT GOBAIN", conjunto formado por vidrio  STADIP de 6+6 mm, compuesto por dos lunas de vidrio laminar de 6 mm unidas mediante una lámina incolora de butiral de polivinilo.
Incluye: Colocación, calzado, montaje y ajuste en la carpintería. Sellado final de estanqueidad. Señalización de las hojas.
</t>
  </si>
  <si>
    <t xml:space="preserve">Pintura plástica lisa mate en colores a decidir por la D.F., en paramentos interiores, con enfondado previo, emplastecido, lijado y dos manos de terminación, incluso limpieza y p.p.de andamiaje y medios auxiliares.
(Criterios constructivos según NTE‐RPP) Paredes y techos
</t>
  </si>
  <si>
    <t xml:space="preserve">Instalación interior de fontanería para aseo con dotación para: inodoro, lavabo sencillo, realizada con tubo de polietileno reticulado (PE-X), para la red de agua fría y caliente que conecta la derivación particular o una de sus ramificaciones con cada uno de los aparatos sanitarios, con los diámetros necesarios para cada punto de servicio. Incluso llaves de paso de cuarto húmedo para el corte del suministro de agua, de polietileno reticulado (PE-X), material auxiliar para montaje y sujeción a la obra, derivación particular, accesorios de derivaciones
Incluye: Replanteo, trazado y legalización. Colocación y fijación de tubo y accesorios.
</t>
  </si>
  <si>
    <t xml:space="preserve">Instalación interior de fontanería para aseo con dotación para: inodoro, lavabo sencillo
</t>
  </si>
  <si>
    <t xml:space="preserve">Instalación interior de fontanería para  lavamanos sencillo
</t>
  </si>
  <si>
    <t xml:space="preserve">Instalación interior de fontanería para lavamanos, realizada con tubo de polietileno reticulado (PE-X), para la red de agua fría y caliente que conecta la derivación particular o una de sus ramificaciones con cada uno de los aparatos sanitarios, con los diámetros necesarios para cada punto de servicio. Incluso llaves de paso de cuarto húmedo para el corte del suministro de agua, de polietileno reticulado (PE-X), material auxiliar para montaje y sujeción a la obra, derivación particular, accesorios de derivaciones
Incluye: Replanteo, trazado y legalización. Colocación y fijación de tubo y accesorios.
</t>
  </si>
  <si>
    <t>Lavamanos cerámico bori 35x23 cm</t>
  </si>
  <si>
    <t>Inodoro</t>
  </si>
  <si>
    <t>Lavabo</t>
  </si>
  <si>
    <t>Taza de inodoro de tanque bajo, de porcelana sanitaria, modelo Victoria "ROCA", color Pergamon, de 370x665x780 mm, con cisterna de inodoro, de doble descarga, de 385x180x430 mm, asiento y tapa de inodoro, de caída amortiguada. Incluso llave de regulación, enlace de alimentación flexible y silicona para sellado de juntas.</t>
  </si>
  <si>
    <t>Lavabo de porcelana sanitaria, con pedestal, gama básica, color blanco, de 520x410 mm, y desagüe, acabado cromado. Incluso juego de fijación y silicona para sellado de juntas.</t>
  </si>
  <si>
    <t>Grifería</t>
  </si>
  <si>
    <t>Grifería monomando formada por grifo mezclador monomando de repisa para lavabo, gama alta, de latón, acabado cromado, con cartucho cerámico, aireador y con desagüe automático. Incluso elementos de conexión, enlaces de alimentación flexibles de 3/8" de diámetro y 350 mm de longitud, válvula antirretorno y dos llaves de paso</t>
  </si>
  <si>
    <t>7.4</t>
  </si>
  <si>
    <t>7.5</t>
  </si>
  <si>
    <t>7.6</t>
  </si>
  <si>
    <t>7.7</t>
  </si>
  <si>
    <t>Red de pequeña evacuación, empotrada en pavimento, de PVC, serie B, de 40 mm de diámetro, unión pegada con adhesivo.3 aseos. Conexión con red general del edificio.</t>
  </si>
  <si>
    <t>Equipo de aire acondicionado, sistema aire-aire split 2x1.</t>
  </si>
  <si>
    <t>Adaptación de equipos existentes de climatización mediante la reubicación de los split en salas de consultas, sala de espera y zona de administración. Ip.p. de lineas de fuerza, tubería y conexiones a red de saneamiento. (verificar previamente que las máquinas funcionan correctamente)
ADMINISTRACIÓN, RECEPCIÓN, SALA DE ESPERA</t>
  </si>
  <si>
    <t>Equipo de aire acondicionado, sistema aire-aire split 2x1, para gas R-32, alimentación monofásica (230V/50Hz), potencia frigorífica nominal 7,1 kW (temperatura de bulbo seco del aire interior 27°C, temperatura de bulbo húmedo del aire interior 19°C, temperatura de bulbo seco del aire exterior 35°C, temperatura de bulbo húmedo del aire exterior 24°C), potencia frigorífica mínima/máxima 1,9/8 kW, consumo eléctrico nominal en refrigeración 2,21 kW, SEER 5,38 (clase energética A), potencia calorífica nominal 8 kW (temperatura de bulbo seco del aire interior 20°C, temperatura de bulbo seco del aire exterior 7°C, temperatura de bulbo húmedo del aire exterior 6°C), potencia calorífica mínima/máxima 1,3/10,6 kW, consumo eléctrico nominal en calefacción 2,16 kW, SCOP 3,88 (clase energética A), formado por dos unidades interiores de techo con distribución por conducto rectangular, caudal de aire a velocidad alta/baja 690/522 m³/h, presión sonora a velocidad alta/media/baja 39/36/33 dBA, potencia sonora a velocidad alta/media/baja 54/51/48 dBA, presión de aire mínima/máxima 10/50 Pa, dimensiones 210x845x645 mm, peso 22 kg, una unidad exterior, con compresor tipo Twin Rotary, con tecnología Inverter, caudal de aire 3000 m³/h, presión sonora en refrigeración 48 dBA, presión sonora en calefacción 49 dBA, potencia sonora en refrigeración 64 dBA, potencia sonora en calefacción 65 dBA, dimensiones 890x900x320 mm, peso 66 kg, diámetro de conexión de la tubería de gas 3/8", diámetro de conexión de la tubería de líquido 1/4", longitud máxima de tubería 50 m, diferencia máxima de altura entre la unidad exterior y la unidad interior 30 m y un kit repartidor. Incluso elementos antivibratorios y soportes de pared para apoyo de la unidad exterior y elementos para suspensión del techo para las unidades interiores. CONSULTAS</t>
  </si>
  <si>
    <t>INSTALACIONES DE ELECTRICIDAD, VOZ Y DATOS Reutilización de CPG existente</t>
  </si>
  <si>
    <t xml:space="preserve">Sistema de ventilación mecánica descentralizada con recuperación de calor, para muros de entre 280 y 470 mm de espesor, para una superficie de hasta 70 m², compuesto por fuente de alimentación, unidad de control a distancia con comunicación vía radio, con sensor de humedad, sensor de temperatura interior, sensor de temperatura exterior, sensores de CO2 y sensor de calidad del aire, con posibilidad de control desde smartphone o tablet a través de la App y dos equipos de ventilación formados por manguito pasamuros de 160 mm de diámetro, panel frontal interior; prefiltro y filtro de aire F7 con tratamiento antibacteriano; ventilador reversible de tres velocidades con motor de tipo EC de bajo consumo de 7,8 W, caudal de aire máximo 60 m³/h, clase de eficiencia energética A, presión sonora a 3 m 12 dBA; intercambiador de calor cerámico con tratamiento antibacteriano, eficiencia de recuperación calorífica 97%, garras de fijación y tapa exterior de color blanco, peso 3,2 kg, cada uno; instalación empotrada en el muro. Incluso elementos de fijación
</t>
  </si>
  <si>
    <t>Sistema de ventilación mecánica descentralizada con recuperación de calor</t>
  </si>
  <si>
    <t>Conductos de ventilación con aislamiento.</t>
  </si>
  <si>
    <t>Conducto de ventilación de sección rectangular</t>
  </si>
  <si>
    <t>Conducto de chapa galvanizada de 1,2 mm de espesor, con clasificación de resistencia al fuego E600/120 y juntas transversales con brida tipo Metu y sellada con masilla resistente a altas temperaturas. Incluso accesorios de montaje y elementos de fijación.</t>
  </si>
  <si>
    <t>ADAPTACIÓN DE CUADRO ELECTRICO</t>
  </si>
  <si>
    <t xml:space="preserve">Adecuación y adaptación del cuadro eléctrico general existente del local a los requerimientos normativos y de seguridad para uso de clínica sanitaria, conforme al Reglamento Electrotécnico de Baja Tensión (REBT) y normativa específica aplicable a centros sanitarios.
Los trabajos incluyen:
Revisión integral del cuadro eléctrico actual.
Sustitución y/o reubicación de protecciones generales e individuales según cálculo de cargas y necesidades del centro.
Incorporación de protecciones diferenciales de alta sensibilidad (≤30 mA) para circuitos de uso clínico y zonas de atención a pacientes.
Instalación de magnetotérmicos y elementos de protección contra sobretensiones transitorias y permanentes.
Etiquetado, señalización y adecuación de esquemas unifilares.
Emisión de boletín de instalación y documentación técnica de la reforma, para su tramitación ante Industria si procede.
</t>
  </si>
  <si>
    <t>IGIC</t>
  </si>
  <si>
    <t>CARPINTERIA DE MADERA Y MAMPARAS DE VIDRIO</t>
  </si>
  <si>
    <t>PUERTA DE PASO ASEOS</t>
  </si>
  <si>
    <t>Puerta interior abatible, ciega, de una hoja de 203x72,5x3,5 cm, de tablero aglomerado, chapado con pino país, barnizada en taller, con plafones de forma recta; precerco de pino país de 90x35 mm; galces de MDF, con rechapado de madera, de pino país de 90x20 mm; tapajuntas de MDF, con rechapado de madera, de pino país de 70x10 mm en ambas caras. Incluso, bisagras, herrajes de colgar, de cierre y manivela sobre escudo largo de latón, color negro, acabado brillante, serie básica</t>
  </si>
  <si>
    <t>Puerta interior corredera para doble tabique con hueco, ciega, de una hoja de 203x82,5x3,5 cm, de tablero de fibras acabado en melamina color blanco, con alma alveolar de papel kraft; precerco de pino país de 90x35 mm; galces de MDF, con revestimiento de melamina, color blanco de 90x20 mm; tapajuntas de MDF, con revestimiento de melamina, color blanco de 70x10 mm en ambas caras. Incluso, herrajes de colgar, de cierre y tirador con manecilla para cierre de aluminio, serie básica.</t>
  </si>
  <si>
    <t>Repercusión por m² de superficie de escaparates exteriores de ayudas de cualquier trabajo de albañilería e instalaciones. Se incluye apertura y cierre de huecos en fábricas, apertura y cierre de rozas, tapado de agujeros con material ignífugo, carga y descarga de materiales, traslado de escombros, cánon de vertedero, limpiezas, etc., para todas las instalaciones (fontanería, saneamiento, electricidad, voz y datos, climatización, carpintería, etc.). Limpieza final de mamparas, marcos y resvestimientos. Local 280 m2 utiles.</t>
  </si>
  <si>
    <t>2.5</t>
  </si>
  <si>
    <t>2.6</t>
  </si>
  <si>
    <t>3.4</t>
  </si>
  <si>
    <t>4.2</t>
  </si>
  <si>
    <t>4.3</t>
  </si>
  <si>
    <t>9.14</t>
  </si>
  <si>
    <t>10.4</t>
  </si>
  <si>
    <t>10.5</t>
  </si>
  <si>
    <t>10.6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</si>
</sst>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
  </numFmts>
  <fonts count="12" x14ac:knownFonts="1">
    <font>
      <sz val="11"/>
      <color theme="1"/>
      <name val="Calibri"/>
      <family val="2"/>
      <scheme val="minor"/>
    </font>
    <font>
      <b/>
      <sz val="9"/>
      <color indexed="81"/>
      <name val="Tahoma"/>
      <family val="2"/>
    </font>
    <font>
      <sz val="8"/>
      <color theme="1"/>
      <name val="Calibri"/>
      <family val="2"/>
      <scheme val="minor"/>
    </font>
    <font>
      <b/>
      <sz val="8"/>
      <color theme="1"/>
      <name val="Calibri"/>
      <family val="2"/>
      <scheme val="minor"/>
    </font>
    <font>
      <b/>
      <sz val="10"/>
      <color theme="1"/>
      <name val="Calibri"/>
      <family val="2"/>
      <scheme val="minor"/>
    </font>
    <font>
      <b/>
      <sz val="14"/>
      <color theme="1"/>
      <name val="Calibri"/>
      <family val="2"/>
      <scheme val="minor"/>
    </font>
    <font>
      <b/>
      <i/>
      <sz val="10"/>
      <color theme="1"/>
      <name val="Calibri"/>
      <family val="2"/>
      <scheme val="minor"/>
    </font>
    <font>
      <sz val="11"/>
      <color theme="1"/>
      <name val="Calibri"/>
      <family val="2"/>
      <scheme val="minor"/>
    </font>
    <font>
      <b/>
      <sz val="11"/>
      <color theme="1"/>
      <name val="Calibri"/>
      <family val="2"/>
      <scheme val="minor"/>
    </font>
    <font>
      <sz val="8"/>
      <name val="Calibri"/>
      <family val="2"/>
      <scheme val="minor"/>
    </font>
    <font>
      <sz val="8"/>
      <color rgb="FFFF0000"/>
      <name val="Calibri"/>
      <family val="2"/>
      <scheme val="minor"/>
    </font>
    <font>
      <b/>
      <sz val="8"/>
      <color rgb="FFFF0000"/>
      <name val="Calibri"/>
      <family val="2"/>
      <scheme val="minor"/>
    </font>
  </fonts>
  <fills count="5">
    <fill>
      <patternFill patternType="none"/>
    </fill>
    <fill>
      <patternFill patternType="gray125"/>
    </fill>
    <fill>
      <patternFill patternType="solid">
        <fgColor indexed="26"/>
        <bgColor indexed="64"/>
      </patternFill>
    </fill>
    <fill>
      <patternFill patternType="solid">
        <fgColor indexed="15"/>
        <bgColor indexed="64"/>
      </patternFill>
    </fill>
    <fill>
      <patternFill patternType="solid">
        <fgColor indexed="22"/>
        <bgColor indexed="64"/>
      </patternFill>
    </fill>
  </fills>
  <borders count="1">
    <border>
      <left/>
      <right/>
      <top/>
      <bottom/>
      <diagonal/>
    </border>
  </borders>
  <cellStyleXfs count="2">
    <xf numFmtId="0" fontId="0" fillId="0" borderId="0"/>
    <xf numFmtId="44" fontId="7" fillId="0" borderId="0" applyFont="0" applyFill="0" applyBorder="0" applyAlignment="0" applyProtection="0"/>
  </cellStyleXfs>
  <cellXfs count="40">
    <xf numFmtId="0" fontId="0" fillId="0" borderId="0" xfId="0"/>
    <xf numFmtId="49" fontId="4" fillId="0" borderId="0" xfId="0" applyNumberFormat="1" applyFont="1"/>
    <xf numFmtId="0" fontId="4" fillId="0" borderId="0" xfId="0" applyFont="1"/>
    <xf numFmtId="49" fontId="5" fillId="0" borderId="0" xfId="0" applyNumberFormat="1" applyFont="1" applyAlignment="1">
      <alignment vertical="top"/>
    </xf>
    <xf numFmtId="0" fontId="5" fillId="0" borderId="0" xfId="0" applyFont="1" applyAlignment="1">
      <alignment vertical="top"/>
    </xf>
    <xf numFmtId="49" fontId="6" fillId="0" borderId="0" xfId="0" applyNumberFormat="1" applyFont="1" applyAlignment="1">
      <alignment vertical="top"/>
    </xf>
    <xf numFmtId="49" fontId="6" fillId="0" borderId="0" xfId="0" applyNumberFormat="1" applyFont="1" applyAlignment="1">
      <alignment vertical="top" wrapText="1"/>
    </xf>
    <xf numFmtId="49" fontId="6" fillId="0" borderId="0" xfId="0" applyNumberFormat="1" applyFont="1" applyAlignment="1">
      <alignment horizontal="right" vertical="top"/>
    </xf>
    <xf numFmtId="49" fontId="3" fillId="3" borderId="0" xfId="0" applyNumberFormat="1" applyFont="1" applyFill="1" applyAlignment="1">
      <alignment vertical="top"/>
    </xf>
    <xf numFmtId="49" fontId="3" fillId="3" borderId="0" xfId="0" applyNumberFormat="1" applyFont="1" applyFill="1" applyAlignment="1">
      <alignment vertical="top" wrapText="1"/>
    </xf>
    <xf numFmtId="0" fontId="3" fillId="3" borderId="0" xfId="0" applyFont="1" applyFill="1" applyAlignment="1">
      <alignment vertical="top"/>
    </xf>
    <xf numFmtId="3" fontId="3" fillId="2" borderId="0" xfId="0" applyNumberFormat="1" applyFont="1" applyFill="1" applyAlignment="1">
      <alignment vertical="top"/>
    </xf>
    <xf numFmtId="4" fontId="3" fillId="2" borderId="0" xfId="0" applyNumberFormat="1" applyFont="1" applyFill="1" applyAlignment="1">
      <alignment vertical="top"/>
    </xf>
    <xf numFmtId="49" fontId="2" fillId="0" borderId="0" xfId="0" applyNumberFormat="1" applyFont="1" applyAlignment="1">
      <alignment vertical="top"/>
    </xf>
    <xf numFmtId="49" fontId="2" fillId="0" borderId="0" xfId="0" applyNumberFormat="1" applyFont="1" applyAlignment="1">
      <alignment vertical="top" wrapText="1"/>
    </xf>
    <xf numFmtId="0" fontId="2" fillId="0" borderId="0" xfId="0" applyFont="1" applyAlignment="1">
      <alignment vertical="top"/>
    </xf>
    <xf numFmtId="4" fontId="2" fillId="0" borderId="0" xfId="0" applyNumberFormat="1" applyFont="1" applyAlignment="1">
      <alignment vertical="top"/>
    </xf>
    <xf numFmtId="4" fontId="2" fillId="2" borderId="0" xfId="0" applyNumberFormat="1" applyFont="1" applyFill="1" applyAlignment="1">
      <alignment vertical="top"/>
    </xf>
    <xf numFmtId="0" fontId="2" fillId="0" borderId="0" xfId="0" applyFont="1" applyAlignment="1">
      <alignment vertical="top" wrapText="1"/>
    </xf>
    <xf numFmtId="164" fontId="2" fillId="0" borderId="0" xfId="0" applyNumberFormat="1" applyFont="1" applyAlignment="1">
      <alignment vertical="top"/>
    </xf>
    <xf numFmtId="49" fontId="3" fillId="0" borderId="0" xfId="0" applyNumberFormat="1" applyFont="1" applyAlignment="1">
      <alignment vertical="top"/>
    </xf>
    <xf numFmtId="0" fontId="2" fillId="4" borderId="0" xfId="0" applyFont="1" applyFill="1" applyAlignment="1">
      <alignment vertical="top"/>
    </xf>
    <xf numFmtId="0" fontId="2" fillId="4" borderId="0" xfId="0" applyFont="1" applyFill="1" applyAlignment="1">
      <alignment vertical="top" wrapText="1"/>
    </xf>
    <xf numFmtId="3" fontId="2" fillId="0" borderId="0" xfId="0" applyNumberFormat="1" applyFont="1" applyAlignment="1">
      <alignment vertical="top"/>
    </xf>
    <xf numFmtId="44" fontId="0" fillId="0" borderId="0" xfId="1" applyFont="1"/>
    <xf numFmtId="44" fontId="8" fillId="0" borderId="0" xfId="0" applyNumberFormat="1" applyFont="1"/>
    <xf numFmtId="44" fontId="5" fillId="0" borderId="0" xfId="0" applyNumberFormat="1" applyFont="1" applyAlignment="1">
      <alignment vertical="top"/>
    </xf>
    <xf numFmtId="4" fontId="10" fillId="0" borderId="0" xfId="0" applyNumberFormat="1" applyFont="1" applyAlignment="1">
      <alignment vertical="top"/>
    </xf>
    <xf numFmtId="4" fontId="3" fillId="0" borderId="0" xfId="0" applyNumberFormat="1" applyFont="1" applyAlignment="1">
      <alignment vertical="top"/>
    </xf>
    <xf numFmtId="3" fontId="3" fillId="0" borderId="0" xfId="0" applyNumberFormat="1" applyFont="1" applyAlignment="1">
      <alignment vertical="top"/>
    </xf>
    <xf numFmtId="2" fontId="3" fillId="0" borderId="0" xfId="0" applyNumberFormat="1" applyFont="1" applyAlignment="1">
      <alignment vertical="top"/>
    </xf>
    <xf numFmtId="0" fontId="3" fillId="0" borderId="0" xfId="0" applyFont="1" applyAlignment="1">
      <alignment vertical="top"/>
    </xf>
    <xf numFmtId="4" fontId="11" fillId="0" borderId="0" xfId="0" applyNumberFormat="1" applyFont="1" applyAlignment="1">
      <alignment vertical="top"/>
    </xf>
    <xf numFmtId="4" fontId="2" fillId="0" borderId="0" xfId="0" applyNumberFormat="1" applyFont="1" applyFill="1" applyAlignment="1">
      <alignment vertical="top"/>
    </xf>
    <xf numFmtId="0" fontId="2" fillId="0" borderId="0" xfId="0" applyFont="1" applyFill="1" applyAlignment="1">
      <alignment vertical="top"/>
    </xf>
    <xf numFmtId="49" fontId="3" fillId="0" borderId="0" xfId="0" applyNumberFormat="1" applyFont="1" applyFill="1" applyAlignment="1">
      <alignment vertical="top"/>
    </xf>
    <xf numFmtId="4" fontId="3" fillId="0" borderId="0" xfId="0" applyNumberFormat="1" applyFont="1" applyFill="1" applyAlignment="1">
      <alignment vertical="top"/>
    </xf>
    <xf numFmtId="4" fontId="10" fillId="0" borderId="0" xfId="0" applyNumberFormat="1" applyFont="1" applyFill="1" applyAlignment="1">
      <alignment vertical="top"/>
    </xf>
    <xf numFmtId="3" fontId="2" fillId="0" borderId="0" xfId="0" applyNumberFormat="1" applyFont="1" applyFill="1" applyAlignment="1">
      <alignment vertical="top"/>
    </xf>
    <xf numFmtId="0" fontId="2" fillId="0" borderId="0" xfId="0" applyFont="1" applyFill="1" applyAlignment="1">
      <alignment vertical="top" wrapText="1"/>
    </xf>
  </cellXfs>
  <cellStyles count="2">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09D6F5-148F-4A1C-B069-2C0CF98BDD85}">
  <sheetPr>
    <pageSetUpPr fitToPage="1"/>
  </sheetPr>
  <dimension ref="A1:M165"/>
  <sheetViews>
    <sheetView tabSelected="1" zoomScaleNormal="100" workbookViewId="0">
      <pane xSplit="4" ySplit="3" topLeftCell="E140" activePane="bottomRight" state="frozen"/>
      <selection pane="topRight" activeCell="E1" sqref="E1"/>
      <selection pane="bottomLeft" activeCell="A4" sqref="A4"/>
      <selection pane="bottomRight" activeCell="Q162" sqref="Q162"/>
    </sheetView>
  </sheetViews>
  <sheetFormatPr baseColWidth="10" defaultRowHeight="14.4" x14ac:dyDescent="0.3"/>
  <cols>
    <col min="1" max="1" width="14.109375" bestFit="1" customWidth="1"/>
    <col min="2" max="2" width="11" customWidth="1"/>
    <col min="3" max="3" width="10.33203125" customWidth="1"/>
    <col min="4" max="4" width="87.88671875" customWidth="1"/>
    <col min="5" max="5" width="24.6640625" hidden="1" customWidth="1"/>
    <col min="6" max="6" width="12.5546875" hidden="1" customWidth="1"/>
    <col min="7" max="7" width="8.5546875" hidden="1" customWidth="1"/>
    <col min="8" max="8" width="8.33203125" hidden="1" customWidth="1"/>
    <col min="9" max="9" width="6.5546875" hidden="1" customWidth="1"/>
    <col min="10" max="10" width="6.33203125" hidden="1" customWidth="1"/>
    <col min="11" max="11" width="8" bestFit="1" customWidth="1"/>
    <col min="12" max="12" width="14.6640625" customWidth="1"/>
    <col min="13" max="13" width="16.5546875" bestFit="1" customWidth="1"/>
  </cols>
  <sheetData>
    <row r="1" spans="1:13" x14ac:dyDescent="0.3">
      <c r="A1" s="1" t="s">
        <v>148</v>
      </c>
      <c r="B1" s="2"/>
      <c r="C1" s="2"/>
      <c r="D1" s="2"/>
      <c r="E1" s="2"/>
      <c r="F1" s="2"/>
      <c r="G1" s="2"/>
      <c r="H1" s="2"/>
      <c r="I1" s="2"/>
      <c r="J1" s="2"/>
      <c r="K1" s="2"/>
      <c r="L1" s="2"/>
      <c r="M1" s="2"/>
    </row>
    <row r="2" spans="1:13" ht="18" x14ac:dyDescent="0.3">
      <c r="A2" s="3" t="s">
        <v>0</v>
      </c>
      <c r="B2" s="4"/>
      <c r="C2" s="4"/>
      <c r="D2" s="4"/>
      <c r="E2" s="4"/>
      <c r="F2" s="4"/>
      <c r="G2" s="4"/>
      <c r="H2" s="4"/>
      <c r="I2" s="4"/>
      <c r="J2" s="4"/>
      <c r="K2" s="4"/>
      <c r="L2" s="4"/>
      <c r="M2" s="26"/>
    </row>
    <row r="3" spans="1:13" x14ac:dyDescent="0.3">
      <c r="A3" s="5" t="s">
        <v>1</v>
      </c>
      <c r="B3" s="5" t="s">
        <v>4</v>
      </c>
      <c r="C3" s="5" t="s">
        <v>5</v>
      </c>
      <c r="D3" s="6" t="s">
        <v>2</v>
      </c>
      <c r="E3" s="5" t="s">
        <v>8</v>
      </c>
      <c r="F3" s="7" t="s">
        <v>9</v>
      </c>
      <c r="G3" s="7" t="s">
        <v>10</v>
      </c>
      <c r="H3" s="7" t="s">
        <v>11</v>
      </c>
      <c r="I3" s="7" t="s">
        <v>12</v>
      </c>
      <c r="J3" s="7" t="s">
        <v>13</v>
      </c>
      <c r="K3" s="7" t="s">
        <v>6</v>
      </c>
      <c r="L3" s="7" t="s">
        <v>7</v>
      </c>
      <c r="M3" s="7" t="s">
        <v>3</v>
      </c>
    </row>
    <row r="4" spans="1:13" x14ac:dyDescent="0.3">
      <c r="A4" s="8" t="s">
        <v>14</v>
      </c>
      <c r="B4" s="8" t="s">
        <v>15</v>
      </c>
      <c r="C4" s="8" t="s">
        <v>16</v>
      </c>
      <c r="D4" s="9" t="s">
        <v>83</v>
      </c>
      <c r="E4" s="10"/>
      <c r="F4" s="10"/>
      <c r="G4" s="10"/>
      <c r="H4" s="10"/>
      <c r="I4" s="10"/>
      <c r="J4" s="10"/>
      <c r="K4" s="11"/>
      <c r="L4" s="12"/>
      <c r="M4" s="12">
        <f>M5+M7</f>
        <v>0</v>
      </c>
    </row>
    <row r="5" spans="1:13" x14ac:dyDescent="0.3">
      <c r="A5" s="13" t="s">
        <v>55</v>
      </c>
      <c r="B5" s="13" t="s">
        <v>17</v>
      </c>
      <c r="C5" s="13" t="s">
        <v>26</v>
      </c>
      <c r="D5" s="14" t="s">
        <v>128</v>
      </c>
      <c r="E5" s="15"/>
      <c r="F5" s="15"/>
      <c r="G5" s="15"/>
      <c r="H5" s="15"/>
      <c r="I5" s="15"/>
      <c r="J5" s="15"/>
      <c r="K5" s="16">
        <v>1</v>
      </c>
      <c r="L5" s="27">
        <v>0</v>
      </c>
      <c r="M5" s="17">
        <f>ROUND(K5*L5,2)</f>
        <v>0</v>
      </c>
    </row>
    <row r="6" spans="1:13" ht="74.400000000000006" customHeight="1" x14ac:dyDescent="0.3">
      <c r="A6" s="15"/>
      <c r="B6" s="15"/>
      <c r="C6" s="15"/>
      <c r="D6" s="18" t="s">
        <v>129</v>
      </c>
      <c r="E6" s="15"/>
      <c r="F6" s="15"/>
      <c r="G6" s="15"/>
      <c r="H6" s="15"/>
      <c r="I6" s="15"/>
      <c r="J6" s="15"/>
      <c r="K6" s="15"/>
      <c r="L6" s="15"/>
      <c r="M6" s="17"/>
    </row>
    <row r="7" spans="1:13" ht="17.399999999999999" customHeight="1" x14ac:dyDescent="0.3">
      <c r="A7" s="13" t="s">
        <v>130</v>
      </c>
      <c r="B7" s="13" t="s">
        <v>17</v>
      </c>
      <c r="C7" s="13" t="s">
        <v>26</v>
      </c>
      <c r="D7" s="14" t="s">
        <v>145</v>
      </c>
      <c r="E7" s="15"/>
      <c r="F7" s="15"/>
      <c r="G7" s="15"/>
      <c r="H7" s="15"/>
      <c r="I7" s="15"/>
      <c r="J7" s="15"/>
      <c r="K7" s="16">
        <v>1</v>
      </c>
      <c r="L7" s="27">
        <v>0</v>
      </c>
      <c r="M7" s="17">
        <f t="shared" ref="M7" si="0">ROUND(K7*L7,2)</f>
        <v>0</v>
      </c>
    </row>
    <row r="8" spans="1:13" x14ac:dyDescent="0.3">
      <c r="A8" s="15"/>
      <c r="B8" s="15"/>
      <c r="C8" s="15"/>
      <c r="D8" s="18"/>
      <c r="E8" s="15"/>
      <c r="F8" s="15"/>
      <c r="G8" s="15"/>
      <c r="H8" s="15"/>
      <c r="I8" s="15"/>
      <c r="J8" s="20"/>
      <c r="K8" s="23"/>
      <c r="L8" s="36"/>
      <c r="M8" s="36"/>
    </row>
    <row r="9" spans="1:13" ht="1.2" customHeight="1" x14ac:dyDescent="0.3">
      <c r="A9" s="21"/>
      <c r="B9" s="21"/>
      <c r="C9" s="21"/>
      <c r="D9" s="22"/>
      <c r="E9" s="21"/>
      <c r="F9" s="21"/>
      <c r="G9" s="21"/>
      <c r="H9" s="21"/>
      <c r="I9" s="21"/>
      <c r="J9" s="21"/>
      <c r="K9" s="21"/>
      <c r="L9" s="21"/>
      <c r="M9" s="21"/>
    </row>
    <row r="10" spans="1:13" x14ac:dyDescent="0.3">
      <c r="A10" s="8" t="s">
        <v>20</v>
      </c>
      <c r="B10" s="8" t="s">
        <v>15</v>
      </c>
      <c r="C10" s="8" t="s">
        <v>16</v>
      </c>
      <c r="D10" s="9" t="s">
        <v>155</v>
      </c>
      <c r="E10" s="10"/>
      <c r="F10" s="10"/>
      <c r="G10" s="10"/>
      <c r="H10" s="10"/>
      <c r="I10" s="10"/>
      <c r="J10" s="10"/>
      <c r="K10" s="11"/>
      <c r="L10" s="12"/>
      <c r="M10" s="12">
        <f>M11+M13+M15+M17+M19+M21</f>
        <v>0</v>
      </c>
    </row>
    <row r="11" spans="1:13" x14ac:dyDescent="0.3">
      <c r="A11" s="13" t="s">
        <v>86</v>
      </c>
      <c r="B11" s="13" t="s">
        <v>17</v>
      </c>
      <c r="C11" s="13" t="s">
        <v>18</v>
      </c>
      <c r="D11" s="14" t="s">
        <v>154</v>
      </c>
      <c r="E11" s="15"/>
      <c r="F11" s="15"/>
      <c r="G11" s="15"/>
      <c r="H11" s="15"/>
      <c r="I11" s="15"/>
      <c r="J11" s="15"/>
      <c r="K11" s="16">
        <v>1</v>
      </c>
      <c r="L11" s="27">
        <v>0</v>
      </c>
      <c r="M11" s="17">
        <f>ROUND(K11*L11,2)</f>
        <v>0</v>
      </c>
    </row>
    <row r="12" spans="1:13" ht="52.2" customHeight="1" x14ac:dyDescent="0.3">
      <c r="A12" s="15"/>
      <c r="B12" s="15"/>
      <c r="C12" s="15"/>
      <c r="D12" s="18" t="s">
        <v>210</v>
      </c>
      <c r="E12" s="15"/>
      <c r="F12" s="15"/>
      <c r="G12" s="15"/>
      <c r="H12" s="15"/>
      <c r="I12" s="15"/>
      <c r="J12" s="15"/>
      <c r="K12" s="15"/>
      <c r="L12" s="15"/>
      <c r="M12" s="15"/>
    </row>
    <row r="13" spans="1:13" ht="19.2" customHeight="1" x14ac:dyDescent="0.3">
      <c r="A13" s="13" t="s">
        <v>149</v>
      </c>
      <c r="B13" s="13" t="s">
        <v>17</v>
      </c>
      <c r="C13" s="13" t="s">
        <v>19</v>
      </c>
      <c r="D13" s="14" t="s">
        <v>150</v>
      </c>
      <c r="E13" s="15"/>
      <c r="F13" s="15"/>
      <c r="G13" s="15"/>
      <c r="H13" s="15"/>
      <c r="I13" s="15"/>
      <c r="J13" s="15"/>
      <c r="K13" s="16">
        <v>49</v>
      </c>
      <c r="L13" s="27">
        <v>0</v>
      </c>
      <c r="M13" s="17">
        <f>ROUND(K13*L13,2)</f>
        <v>0</v>
      </c>
    </row>
    <row r="14" spans="1:13" ht="74.400000000000006" customHeight="1" x14ac:dyDescent="0.3">
      <c r="A14" s="15"/>
      <c r="B14" s="15"/>
      <c r="C14" s="15"/>
      <c r="D14" s="18" t="s">
        <v>153</v>
      </c>
      <c r="E14" s="15"/>
      <c r="F14" s="15"/>
      <c r="G14" s="15"/>
      <c r="H14" s="15"/>
      <c r="I14" s="15"/>
      <c r="J14" s="15"/>
      <c r="K14" s="15"/>
      <c r="L14" s="15"/>
      <c r="M14" s="15"/>
    </row>
    <row r="15" spans="1:13" ht="20.399999999999999" customHeight="1" x14ac:dyDescent="0.3">
      <c r="A15" s="13" t="s">
        <v>156</v>
      </c>
      <c r="B15" s="13" t="s">
        <v>17</v>
      </c>
      <c r="C15" s="13" t="s">
        <v>19</v>
      </c>
      <c r="D15" s="14" t="s">
        <v>157</v>
      </c>
      <c r="E15" s="15"/>
      <c r="F15" s="15"/>
      <c r="G15" s="15"/>
      <c r="H15" s="15"/>
      <c r="I15" s="15"/>
      <c r="J15" s="15"/>
      <c r="K15" s="16">
        <v>94.51</v>
      </c>
      <c r="L15" s="27">
        <v>0</v>
      </c>
      <c r="M15" s="17">
        <f>ROUND(K15*L15,2)</f>
        <v>0</v>
      </c>
    </row>
    <row r="16" spans="1:13" ht="32.4" customHeight="1" x14ac:dyDescent="0.3">
      <c r="A16" s="15"/>
      <c r="B16" s="15"/>
      <c r="C16" s="15"/>
      <c r="D16" s="18" t="s">
        <v>160</v>
      </c>
      <c r="E16" s="15"/>
      <c r="F16" s="15"/>
      <c r="G16" s="15"/>
      <c r="H16" s="15"/>
      <c r="I16" s="15"/>
      <c r="J16" s="15"/>
      <c r="K16" s="15"/>
      <c r="L16" s="15"/>
      <c r="M16" s="15"/>
    </row>
    <row r="17" spans="1:13" ht="20.399999999999999" customHeight="1" x14ac:dyDescent="0.3">
      <c r="A17" s="13" t="s">
        <v>161</v>
      </c>
      <c r="B17" s="13" t="s">
        <v>17</v>
      </c>
      <c r="C17" s="13" t="s">
        <v>19</v>
      </c>
      <c r="D17" s="18" t="s">
        <v>159</v>
      </c>
      <c r="E17" s="15"/>
      <c r="F17" s="15"/>
      <c r="G17" s="15"/>
      <c r="H17" s="15"/>
      <c r="I17" s="15"/>
      <c r="J17" s="15"/>
      <c r="K17" s="16">
        <v>99.08</v>
      </c>
      <c r="L17" s="27">
        <v>0</v>
      </c>
      <c r="M17" s="17">
        <f>ROUND(K17*L17,2)</f>
        <v>0</v>
      </c>
    </row>
    <row r="18" spans="1:13" ht="73.8" customHeight="1" x14ac:dyDescent="0.3">
      <c r="A18" s="15"/>
      <c r="B18" s="15"/>
      <c r="C18" s="15"/>
      <c r="D18" s="18" t="s">
        <v>158</v>
      </c>
      <c r="E18" s="15"/>
      <c r="F18" s="15"/>
      <c r="G18" s="15"/>
      <c r="H18" s="15"/>
      <c r="I18" s="15"/>
      <c r="J18" s="15"/>
      <c r="K18" s="16"/>
      <c r="L18" s="27"/>
      <c r="M18" s="15"/>
    </row>
    <row r="19" spans="1:13" x14ac:dyDescent="0.3">
      <c r="A19" s="13" t="s">
        <v>211</v>
      </c>
      <c r="B19" s="13" t="s">
        <v>17</v>
      </c>
      <c r="C19" s="13" t="s">
        <v>19</v>
      </c>
      <c r="D19" s="18" t="s">
        <v>163</v>
      </c>
      <c r="E19" s="15"/>
      <c r="F19" s="15"/>
      <c r="G19" s="15"/>
      <c r="H19" s="15"/>
      <c r="I19" s="15"/>
      <c r="J19" s="15"/>
      <c r="K19" s="16">
        <v>16.66</v>
      </c>
      <c r="L19" s="27">
        <v>0</v>
      </c>
      <c r="M19" s="17">
        <f>ROUND(K19*L19,2)</f>
        <v>0</v>
      </c>
    </row>
    <row r="20" spans="1:13" ht="84" customHeight="1" x14ac:dyDescent="0.3">
      <c r="A20" s="15"/>
      <c r="B20" s="15"/>
      <c r="C20" s="15"/>
      <c r="D20" s="18" t="s">
        <v>162</v>
      </c>
      <c r="E20" s="15"/>
      <c r="F20" s="15"/>
      <c r="G20" s="15"/>
      <c r="H20" s="15"/>
      <c r="I20" s="15"/>
      <c r="J20" s="15"/>
      <c r="K20" s="16"/>
      <c r="L20" s="27"/>
      <c r="M20" s="15"/>
    </row>
    <row r="21" spans="1:13" x14ac:dyDescent="0.3">
      <c r="A21" s="13" t="s">
        <v>212</v>
      </c>
      <c r="B21" s="13" t="s">
        <v>17</v>
      </c>
      <c r="C21" s="13" t="s">
        <v>172</v>
      </c>
      <c r="D21" s="18" t="s">
        <v>173</v>
      </c>
      <c r="E21" s="15"/>
      <c r="F21" s="15"/>
      <c r="G21" s="15"/>
      <c r="H21" s="15"/>
      <c r="I21" s="15"/>
      <c r="J21" s="15"/>
      <c r="K21" s="16">
        <v>23</v>
      </c>
      <c r="L21" s="27">
        <v>0</v>
      </c>
      <c r="M21" s="17">
        <f>ROUND(K21*L21,2)</f>
        <v>0</v>
      </c>
    </row>
    <row r="22" spans="1:13" ht="112.2" customHeight="1" x14ac:dyDescent="0.3">
      <c r="A22" s="15"/>
      <c r="B22" s="15"/>
      <c r="C22" s="15"/>
      <c r="D22" s="18" t="s">
        <v>174</v>
      </c>
      <c r="E22" s="15"/>
      <c r="F22" s="15"/>
      <c r="G22" s="15"/>
      <c r="H22" s="15"/>
      <c r="I22" s="15"/>
      <c r="J22" s="15"/>
      <c r="K22" s="16"/>
      <c r="L22" s="27"/>
      <c r="M22" s="15"/>
    </row>
    <row r="23" spans="1:13" x14ac:dyDescent="0.3">
      <c r="A23" s="34"/>
      <c r="B23" s="34"/>
      <c r="C23" s="34"/>
      <c r="D23" s="39"/>
      <c r="E23" s="34"/>
      <c r="F23" s="34"/>
      <c r="G23" s="34"/>
      <c r="H23" s="34"/>
      <c r="I23" s="34"/>
      <c r="J23" s="35"/>
      <c r="K23" s="38"/>
      <c r="L23" s="36"/>
      <c r="M23" s="36"/>
    </row>
    <row r="24" spans="1:13" ht="1.2" customHeight="1" x14ac:dyDescent="0.3">
      <c r="A24" s="21"/>
      <c r="B24" s="21"/>
      <c r="C24" s="21"/>
      <c r="D24" s="22"/>
      <c r="E24" s="21"/>
      <c r="F24" s="21"/>
      <c r="G24" s="21"/>
      <c r="H24" s="21"/>
      <c r="I24" s="21"/>
      <c r="J24" s="21"/>
      <c r="K24" s="21"/>
      <c r="L24" s="21"/>
      <c r="M24" s="21"/>
    </row>
    <row r="25" spans="1:13" x14ac:dyDescent="0.3">
      <c r="A25" s="8" t="s">
        <v>21</v>
      </c>
      <c r="B25" s="8" t="s">
        <v>15</v>
      </c>
      <c r="C25" s="8" t="s">
        <v>16</v>
      </c>
      <c r="D25" s="9" t="s">
        <v>22</v>
      </c>
      <c r="E25" s="10"/>
      <c r="F25" s="10"/>
      <c r="G25" s="10"/>
      <c r="H25" s="10"/>
      <c r="I25" s="10"/>
      <c r="J25" s="10"/>
      <c r="K25" s="11"/>
      <c r="L25" s="12"/>
      <c r="M25" s="12">
        <f>M26+M28+M30+M32</f>
        <v>0</v>
      </c>
    </row>
    <row r="26" spans="1:13" ht="27" customHeight="1" x14ac:dyDescent="0.3">
      <c r="A26" s="13" t="s">
        <v>87</v>
      </c>
      <c r="B26" s="13" t="s">
        <v>17</v>
      </c>
      <c r="C26" s="13" t="s">
        <v>19</v>
      </c>
      <c r="D26" s="14" t="s">
        <v>84</v>
      </c>
      <c r="E26" s="15"/>
      <c r="F26" s="15"/>
      <c r="G26" s="15"/>
      <c r="H26" s="15"/>
      <c r="I26" s="15"/>
      <c r="J26" s="15"/>
      <c r="K26" s="16">
        <v>1.75</v>
      </c>
      <c r="L26" s="27">
        <v>0</v>
      </c>
      <c r="M26" s="17">
        <f>ROUND(K26*L26,2)</f>
        <v>0</v>
      </c>
    </row>
    <row r="27" spans="1:13" ht="72.599999999999994" customHeight="1" x14ac:dyDescent="0.3">
      <c r="A27" s="13"/>
      <c r="B27" s="13"/>
      <c r="C27" s="13"/>
      <c r="D27" s="14" t="s">
        <v>166</v>
      </c>
      <c r="E27" s="15"/>
      <c r="F27" s="15"/>
      <c r="G27" s="15"/>
      <c r="H27" s="15"/>
      <c r="I27" s="15"/>
      <c r="J27" s="15"/>
      <c r="K27" s="16"/>
      <c r="L27" s="27"/>
      <c r="M27" s="33"/>
    </row>
    <row r="28" spans="1:13" ht="20.399999999999999" x14ac:dyDescent="0.3">
      <c r="A28" s="13" t="s">
        <v>88</v>
      </c>
      <c r="B28" s="13" t="s">
        <v>17</v>
      </c>
      <c r="C28" s="13" t="s">
        <v>19</v>
      </c>
      <c r="D28" s="14" t="s">
        <v>164</v>
      </c>
      <c r="E28" s="15"/>
      <c r="F28" s="15"/>
      <c r="G28" s="15"/>
      <c r="H28" s="15"/>
      <c r="I28" s="15"/>
      <c r="J28" s="15"/>
      <c r="K28" s="16">
        <v>211.82</v>
      </c>
      <c r="L28" s="27">
        <v>0</v>
      </c>
      <c r="M28" s="17">
        <f>ROUND(K28*L28,2)</f>
        <v>0</v>
      </c>
    </row>
    <row r="29" spans="1:13" ht="84" customHeight="1" x14ac:dyDescent="0.3">
      <c r="A29" s="15"/>
      <c r="B29" s="15"/>
      <c r="C29" s="15"/>
      <c r="D29" s="18" t="s">
        <v>165</v>
      </c>
      <c r="E29" s="15"/>
      <c r="F29" s="15"/>
      <c r="G29" s="15"/>
      <c r="H29" s="15"/>
      <c r="I29" s="15"/>
      <c r="J29" s="15"/>
      <c r="K29" s="16"/>
      <c r="L29" s="15"/>
      <c r="M29" s="15"/>
    </row>
    <row r="30" spans="1:13" ht="16.8" customHeight="1" x14ac:dyDescent="0.3">
      <c r="A30" s="13" t="s">
        <v>167</v>
      </c>
      <c r="B30" s="13" t="s">
        <v>17</v>
      </c>
      <c r="C30" s="13" t="s">
        <v>19</v>
      </c>
      <c r="D30" s="14" t="s">
        <v>171</v>
      </c>
      <c r="E30" s="15"/>
      <c r="F30" s="15"/>
      <c r="G30" s="15"/>
      <c r="H30" s="15"/>
      <c r="I30" s="15"/>
      <c r="J30" s="15"/>
      <c r="K30" s="16">
        <v>16.66</v>
      </c>
      <c r="L30" s="27">
        <v>0</v>
      </c>
      <c r="M30" s="17">
        <f>ROUND(K30*L30,2)</f>
        <v>0</v>
      </c>
    </row>
    <row r="31" spans="1:13" ht="90" customHeight="1" x14ac:dyDescent="0.3">
      <c r="A31" s="15"/>
      <c r="B31" s="15"/>
      <c r="C31" s="15"/>
      <c r="D31" s="18" t="s">
        <v>170</v>
      </c>
      <c r="E31" s="15"/>
      <c r="F31" s="15"/>
      <c r="G31" s="15"/>
      <c r="H31" s="15"/>
      <c r="I31" s="15"/>
      <c r="J31" s="15"/>
      <c r="K31" s="16"/>
      <c r="L31" s="15"/>
      <c r="M31" s="15"/>
    </row>
    <row r="32" spans="1:13" x14ac:dyDescent="0.3">
      <c r="A32" s="13" t="s">
        <v>213</v>
      </c>
      <c r="B32" s="13" t="s">
        <v>17</v>
      </c>
      <c r="C32" s="13" t="s">
        <v>19</v>
      </c>
      <c r="D32" s="14" t="s">
        <v>168</v>
      </c>
      <c r="E32" s="13"/>
      <c r="F32" s="19"/>
      <c r="G32" s="16"/>
      <c r="H32" s="16"/>
      <c r="I32" s="16"/>
      <c r="J32" s="33"/>
      <c r="K32" s="16">
        <v>28.3</v>
      </c>
      <c r="L32" s="27">
        <v>0</v>
      </c>
      <c r="M32" s="17">
        <f>ROUND(K32*L32,2)</f>
        <v>0</v>
      </c>
    </row>
    <row r="33" spans="1:13" ht="91.2" customHeight="1" x14ac:dyDescent="0.3">
      <c r="A33" s="15"/>
      <c r="B33" s="15"/>
      <c r="C33" s="15"/>
      <c r="D33" s="18" t="s">
        <v>169</v>
      </c>
      <c r="E33" s="13"/>
      <c r="F33" s="19"/>
      <c r="G33" s="16"/>
      <c r="H33" s="16"/>
      <c r="I33" s="16"/>
      <c r="J33" s="33"/>
      <c r="K33" s="34"/>
      <c r="L33" s="34"/>
      <c r="M33" s="34"/>
    </row>
    <row r="34" spans="1:13" ht="1.2" customHeight="1" x14ac:dyDescent="0.3">
      <c r="A34" s="21"/>
      <c r="B34" s="21"/>
      <c r="C34" s="21"/>
      <c r="D34" s="22"/>
      <c r="E34" s="21"/>
      <c r="F34" s="21"/>
      <c r="G34" s="21"/>
      <c r="H34" s="21"/>
      <c r="I34" s="21"/>
      <c r="J34" s="21"/>
      <c r="K34" s="21"/>
      <c r="L34" s="21"/>
      <c r="M34" s="21"/>
    </row>
    <row r="35" spans="1:13" ht="1.2" customHeight="1" x14ac:dyDescent="0.3">
      <c r="A35" s="21"/>
      <c r="B35" s="21"/>
      <c r="C35" s="21"/>
      <c r="D35" s="22"/>
      <c r="E35" s="21"/>
      <c r="F35" s="21"/>
      <c r="G35" s="21"/>
      <c r="H35" s="21"/>
      <c r="I35" s="21"/>
      <c r="J35" s="21"/>
      <c r="K35" s="21"/>
      <c r="L35" s="21"/>
      <c r="M35" s="21"/>
    </row>
    <row r="36" spans="1:13" x14ac:dyDescent="0.3">
      <c r="A36" s="8" t="s">
        <v>23</v>
      </c>
      <c r="B36" s="8" t="s">
        <v>15</v>
      </c>
      <c r="C36" s="8" t="s">
        <v>16</v>
      </c>
      <c r="D36" s="9" t="s">
        <v>206</v>
      </c>
      <c r="E36" s="10"/>
      <c r="F36" s="10"/>
      <c r="G36" s="10"/>
      <c r="H36" s="10"/>
      <c r="I36" s="10"/>
      <c r="J36" s="10"/>
      <c r="K36" s="11"/>
      <c r="L36" s="12"/>
      <c r="M36" s="12">
        <f>M38+M40+M42</f>
        <v>0</v>
      </c>
    </row>
    <row r="37" spans="1:13" ht="1.2" customHeight="1" x14ac:dyDescent="0.3">
      <c r="A37" s="21"/>
      <c r="B37" s="21"/>
      <c r="C37" s="21"/>
      <c r="D37" s="22"/>
      <c r="E37" s="21"/>
      <c r="F37" s="21"/>
      <c r="G37" s="21"/>
      <c r="H37" s="21"/>
      <c r="I37" s="21"/>
      <c r="J37" s="21"/>
      <c r="K37" s="21"/>
      <c r="L37" s="21"/>
      <c r="M37" s="21"/>
    </row>
    <row r="38" spans="1:13" x14ac:dyDescent="0.3">
      <c r="A38" s="13" t="s">
        <v>89</v>
      </c>
      <c r="B38" s="13" t="s">
        <v>17</v>
      </c>
      <c r="C38" s="13" t="s">
        <v>19</v>
      </c>
      <c r="D38" s="14" t="s">
        <v>151</v>
      </c>
      <c r="E38" s="15"/>
      <c r="F38" s="15"/>
      <c r="G38" s="15"/>
      <c r="H38" s="15"/>
      <c r="I38" s="15"/>
      <c r="J38" s="15"/>
      <c r="K38" s="16">
        <v>146</v>
      </c>
      <c r="L38" s="27">
        <v>0</v>
      </c>
      <c r="M38" s="17">
        <f>ROUND(K38*L38,2)</f>
        <v>0</v>
      </c>
    </row>
    <row r="39" spans="1:13" ht="85.2" customHeight="1" x14ac:dyDescent="0.3">
      <c r="A39" s="15"/>
      <c r="B39" s="15"/>
      <c r="C39" s="15"/>
      <c r="D39" s="18" t="s">
        <v>152</v>
      </c>
      <c r="E39" s="15"/>
      <c r="F39" s="15"/>
      <c r="G39" s="15"/>
      <c r="H39" s="15"/>
      <c r="I39" s="15"/>
      <c r="J39" s="15"/>
      <c r="K39" s="15"/>
      <c r="L39" s="15"/>
      <c r="M39" s="15"/>
    </row>
    <row r="40" spans="1:13" x14ac:dyDescent="0.3">
      <c r="A40" s="13" t="s">
        <v>214</v>
      </c>
      <c r="B40" s="13" t="s">
        <v>17</v>
      </c>
      <c r="C40" s="13" t="s">
        <v>18</v>
      </c>
      <c r="D40" s="14" t="s">
        <v>207</v>
      </c>
      <c r="E40" s="15"/>
      <c r="F40" s="15"/>
      <c r="G40" s="15"/>
      <c r="H40" s="15"/>
      <c r="I40" s="15"/>
      <c r="J40" s="15"/>
      <c r="K40" s="16">
        <v>4</v>
      </c>
      <c r="L40" s="27">
        <v>0</v>
      </c>
      <c r="M40" s="17">
        <f>ROUND(K40*L40,2)</f>
        <v>0</v>
      </c>
    </row>
    <row r="41" spans="1:13" ht="60.6" customHeight="1" x14ac:dyDescent="0.3">
      <c r="A41" s="15"/>
      <c r="B41" s="15"/>
      <c r="C41" s="15"/>
      <c r="D41" s="18" t="s">
        <v>208</v>
      </c>
      <c r="E41" s="15"/>
      <c r="F41" s="15"/>
      <c r="G41" s="15"/>
      <c r="H41" s="15"/>
      <c r="I41" s="15"/>
      <c r="J41" s="15"/>
      <c r="K41" s="15"/>
      <c r="L41" s="15"/>
      <c r="M41" s="15"/>
    </row>
    <row r="42" spans="1:13" x14ac:dyDescent="0.3">
      <c r="A42" s="13" t="s">
        <v>215</v>
      </c>
      <c r="B42" s="13" t="s">
        <v>17</v>
      </c>
      <c r="C42" s="13" t="s">
        <v>18</v>
      </c>
      <c r="D42" s="14" t="s">
        <v>207</v>
      </c>
      <c r="E42" s="15"/>
      <c r="F42" s="15"/>
      <c r="G42" s="15"/>
      <c r="H42" s="15"/>
      <c r="I42" s="15"/>
      <c r="J42" s="15"/>
      <c r="K42" s="16">
        <v>1</v>
      </c>
      <c r="L42" s="27">
        <v>0</v>
      </c>
      <c r="M42" s="17">
        <f>ROUND(K42*L42,2)</f>
        <v>0</v>
      </c>
    </row>
    <row r="43" spans="1:13" ht="49.8" customHeight="1" x14ac:dyDescent="0.3">
      <c r="A43" s="15"/>
      <c r="B43" s="15"/>
      <c r="C43" s="15"/>
      <c r="D43" s="18" t="s">
        <v>209</v>
      </c>
      <c r="E43" s="15"/>
      <c r="F43" s="15"/>
      <c r="G43" s="15"/>
      <c r="H43" s="15"/>
      <c r="I43" s="15"/>
      <c r="J43" s="15"/>
      <c r="K43" s="15"/>
      <c r="L43" s="15"/>
      <c r="M43" s="15"/>
    </row>
    <row r="44" spans="1:13" ht="1.2" customHeight="1" x14ac:dyDescent="0.3">
      <c r="A44" s="21"/>
      <c r="B44" s="21"/>
      <c r="C44" s="21"/>
      <c r="D44" s="22"/>
      <c r="E44" s="21"/>
      <c r="F44" s="21"/>
      <c r="G44" s="21"/>
      <c r="H44" s="21"/>
      <c r="I44" s="21"/>
      <c r="J44" s="21"/>
      <c r="K44" s="21"/>
      <c r="L44" s="21"/>
      <c r="M44" s="21"/>
    </row>
    <row r="45" spans="1:13" ht="1.2" customHeight="1" x14ac:dyDescent="0.3">
      <c r="A45" s="21"/>
      <c r="B45" s="21"/>
      <c r="C45" s="21"/>
      <c r="D45" s="22"/>
      <c r="E45" s="21"/>
      <c r="F45" s="21"/>
      <c r="G45" s="21"/>
      <c r="H45" s="21"/>
      <c r="I45" s="21"/>
      <c r="J45" s="21"/>
      <c r="K45" s="21"/>
      <c r="L45" s="21"/>
      <c r="M45" s="21"/>
    </row>
    <row r="46" spans="1:13" ht="1.2" customHeight="1" x14ac:dyDescent="0.3">
      <c r="A46" s="21"/>
      <c r="B46" s="21"/>
      <c r="C46" s="21"/>
      <c r="D46" s="22"/>
      <c r="E46" s="21"/>
      <c r="F46" s="21"/>
      <c r="G46" s="21"/>
      <c r="H46" s="21"/>
      <c r="I46" s="21"/>
      <c r="J46" s="21"/>
      <c r="K46" s="21"/>
      <c r="L46" s="21"/>
      <c r="M46" s="21"/>
    </row>
    <row r="47" spans="1:13" x14ac:dyDescent="0.3">
      <c r="A47" s="8" t="s">
        <v>24</v>
      </c>
      <c r="B47" s="8" t="s">
        <v>15</v>
      </c>
      <c r="C47" s="8" t="s">
        <v>16</v>
      </c>
      <c r="D47" s="9" t="s">
        <v>28</v>
      </c>
      <c r="E47" s="10"/>
      <c r="F47" s="10"/>
      <c r="G47" s="10"/>
      <c r="H47" s="10"/>
      <c r="I47" s="10"/>
      <c r="J47" s="10"/>
      <c r="K47" s="11"/>
      <c r="L47" s="12"/>
      <c r="M47" s="12">
        <f>M48</f>
        <v>0</v>
      </c>
    </row>
    <row r="48" spans="1:13" x14ac:dyDescent="0.3">
      <c r="A48" s="13" t="s">
        <v>90</v>
      </c>
      <c r="B48" s="13" t="s">
        <v>17</v>
      </c>
      <c r="C48" s="13" t="s">
        <v>19</v>
      </c>
      <c r="D48" s="14" t="s">
        <v>175</v>
      </c>
      <c r="E48" s="15"/>
      <c r="F48" s="15"/>
      <c r="G48" s="15"/>
      <c r="H48" s="15"/>
      <c r="I48" s="15"/>
      <c r="J48" s="15"/>
      <c r="K48" s="16">
        <v>4</v>
      </c>
      <c r="L48" s="27">
        <v>0</v>
      </c>
      <c r="M48" s="17">
        <f>ROUND(K48*L48,2)</f>
        <v>0</v>
      </c>
    </row>
    <row r="49" spans="1:13" ht="50.4" customHeight="1" x14ac:dyDescent="0.3">
      <c r="A49" s="15"/>
      <c r="B49" s="15"/>
      <c r="C49" s="15"/>
      <c r="D49" s="18" t="s">
        <v>176</v>
      </c>
      <c r="E49" s="15"/>
      <c r="F49" s="15"/>
      <c r="G49" s="15"/>
      <c r="H49" s="15"/>
      <c r="I49" s="15"/>
      <c r="J49" s="15"/>
      <c r="K49" s="15"/>
      <c r="L49" s="15"/>
      <c r="M49" s="15"/>
    </row>
    <row r="50" spans="1:13" x14ac:dyDescent="0.3">
      <c r="A50" s="15"/>
      <c r="B50" s="15"/>
      <c r="C50" s="15"/>
      <c r="D50" s="18"/>
      <c r="E50" s="15"/>
      <c r="F50" s="15"/>
      <c r="G50" s="15"/>
      <c r="H50" s="15"/>
      <c r="I50" s="15"/>
      <c r="J50" s="20"/>
      <c r="K50" s="36"/>
      <c r="L50" s="37"/>
      <c r="M50" s="36"/>
    </row>
    <row r="51" spans="1:13" ht="1.2" customHeight="1" x14ac:dyDescent="0.3">
      <c r="A51" s="21"/>
      <c r="B51" s="21"/>
      <c r="C51" s="21"/>
      <c r="D51" s="22"/>
      <c r="E51" s="21"/>
      <c r="F51" s="21"/>
      <c r="G51" s="21"/>
      <c r="H51" s="21"/>
      <c r="I51" s="21"/>
      <c r="J51" s="21"/>
      <c r="K51" s="21"/>
      <c r="L51" s="21"/>
      <c r="M51" s="21"/>
    </row>
    <row r="52" spans="1:13" x14ac:dyDescent="0.3">
      <c r="A52" s="15"/>
      <c r="B52" s="15"/>
      <c r="C52" s="15"/>
      <c r="D52" s="18"/>
      <c r="E52" s="15"/>
      <c r="F52" s="15"/>
      <c r="G52" s="15"/>
      <c r="H52" s="15"/>
      <c r="I52" s="15"/>
      <c r="J52" s="15"/>
      <c r="K52" s="15"/>
      <c r="L52" s="15"/>
      <c r="M52" s="15"/>
    </row>
    <row r="53" spans="1:13" x14ac:dyDescent="0.3">
      <c r="A53" s="15"/>
      <c r="B53" s="15"/>
      <c r="C53" s="15"/>
      <c r="D53" s="18"/>
      <c r="E53" s="15"/>
      <c r="F53" s="15"/>
      <c r="G53" s="15"/>
      <c r="H53" s="15"/>
      <c r="I53" s="15"/>
      <c r="J53" s="35"/>
      <c r="K53" s="38"/>
      <c r="L53" s="36"/>
      <c r="M53" s="36"/>
    </row>
    <row r="54" spans="1:13" ht="1.2" customHeight="1" x14ac:dyDescent="0.3">
      <c r="A54" s="21"/>
      <c r="B54" s="21"/>
      <c r="C54" s="21"/>
      <c r="D54" s="22"/>
      <c r="E54" s="21"/>
      <c r="F54" s="21"/>
      <c r="G54" s="21"/>
      <c r="H54" s="21"/>
      <c r="I54" s="21"/>
      <c r="J54" s="21"/>
      <c r="K54" s="21"/>
      <c r="L54" s="21"/>
      <c r="M54" s="21"/>
    </row>
    <row r="55" spans="1:13" x14ac:dyDescent="0.3">
      <c r="A55" s="8" t="s">
        <v>25</v>
      </c>
      <c r="B55" s="8" t="s">
        <v>15</v>
      </c>
      <c r="C55" s="8" t="s">
        <v>16</v>
      </c>
      <c r="D55" s="9" t="s">
        <v>29</v>
      </c>
      <c r="E55" s="10"/>
      <c r="F55" s="10"/>
      <c r="G55" s="10"/>
      <c r="H55" s="10"/>
      <c r="I55" s="10"/>
      <c r="J55" s="10"/>
      <c r="K55" s="11"/>
      <c r="L55" s="12"/>
      <c r="M55" s="12">
        <f>M57</f>
        <v>0</v>
      </c>
    </row>
    <row r="56" spans="1:13" ht="1.2" customHeight="1" x14ac:dyDescent="0.3">
      <c r="A56" s="21"/>
      <c r="B56" s="21"/>
      <c r="C56" s="21"/>
      <c r="D56" s="22"/>
      <c r="E56" s="21"/>
      <c r="F56" s="21"/>
      <c r="G56" s="21"/>
      <c r="H56" s="21"/>
      <c r="I56" s="21"/>
      <c r="J56" s="21"/>
      <c r="K56" s="21"/>
      <c r="L56" s="21"/>
      <c r="M56" s="21"/>
    </row>
    <row r="57" spans="1:13" x14ac:dyDescent="0.3">
      <c r="A57" s="13" t="s">
        <v>91</v>
      </c>
      <c r="B57" s="13" t="s">
        <v>17</v>
      </c>
      <c r="C57" s="13" t="s">
        <v>16</v>
      </c>
      <c r="D57" s="14" t="s">
        <v>30</v>
      </c>
      <c r="E57" s="15"/>
      <c r="F57" s="15"/>
      <c r="G57" s="15"/>
      <c r="H57" s="15"/>
      <c r="I57" s="15"/>
      <c r="J57" s="15"/>
      <c r="K57" s="16">
        <v>280</v>
      </c>
      <c r="L57" s="27">
        <v>0</v>
      </c>
      <c r="M57" s="17">
        <f>ROUND(K57*L57,2)</f>
        <v>0</v>
      </c>
    </row>
    <row r="58" spans="1:13" ht="43.2" customHeight="1" x14ac:dyDescent="0.3">
      <c r="A58" s="15"/>
      <c r="B58" s="15"/>
      <c r="C58" s="15"/>
      <c r="D58" s="18" t="s">
        <v>177</v>
      </c>
      <c r="E58" s="15"/>
      <c r="F58" s="15"/>
      <c r="G58" s="15"/>
      <c r="H58" s="15"/>
      <c r="I58" s="15"/>
      <c r="J58" s="15"/>
      <c r="K58" s="15"/>
      <c r="L58" s="15"/>
      <c r="M58" s="15"/>
    </row>
    <row r="59" spans="1:13" ht="1.2" customHeight="1" x14ac:dyDescent="0.3">
      <c r="A59" s="21"/>
      <c r="B59" s="21"/>
      <c r="C59" s="21"/>
      <c r="D59" s="22"/>
      <c r="E59" s="21"/>
      <c r="F59" s="21"/>
      <c r="G59" s="21"/>
      <c r="H59" s="21"/>
      <c r="I59" s="21"/>
      <c r="J59" s="21"/>
      <c r="K59" s="21"/>
      <c r="L59" s="21"/>
      <c r="M59" s="21"/>
    </row>
    <row r="60" spans="1:13" x14ac:dyDescent="0.3">
      <c r="A60" s="8" t="s">
        <v>27</v>
      </c>
      <c r="B60" s="8" t="s">
        <v>15</v>
      </c>
      <c r="C60" s="8" t="s">
        <v>16</v>
      </c>
      <c r="D60" s="9" t="s">
        <v>31</v>
      </c>
      <c r="E60" s="10"/>
      <c r="F60" s="10"/>
      <c r="G60" s="10"/>
      <c r="H60" s="10"/>
      <c r="I60" s="10"/>
      <c r="J60" s="10"/>
      <c r="K60" s="11"/>
      <c r="L60" s="12"/>
      <c r="M60" s="12">
        <f>M61+M62+M64+M66+M68+M70+M72</f>
        <v>0</v>
      </c>
    </row>
    <row r="61" spans="1:13" x14ac:dyDescent="0.3">
      <c r="A61" s="13" t="s">
        <v>92</v>
      </c>
      <c r="B61" s="13" t="s">
        <v>17</v>
      </c>
      <c r="C61" s="13" t="s">
        <v>5</v>
      </c>
      <c r="D61" s="14" t="s">
        <v>112</v>
      </c>
      <c r="E61" s="15"/>
      <c r="F61" s="15"/>
      <c r="G61" s="15"/>
      <c r="H61" s="15"/>
      <c r="I61" s="15"/>
      <c r="J61" s="15"/>
      <c r="K61" s="16">
        <v>1</v>
      </c>
      <c r="L61" s="27">
        <v>0</v>
      </c>
      <c r="M61" s="17">
        <f>ROUND(K61*L61,2)</f>
        <v>0</v>
      </c>
    </row>
    <row r="62" spans="1:13" ht="20.399999999999999" x14ac:dyDescent="0.3">
      <c r="A62" s="13" t="s">
        <v>93</v>
      </c>
      <c r="B62" s="13" t="s">
        <v>17</v>
      </c>
      <c r="C62" s="13" t="s">
        <v>5</v>
      </c>
      <c r="D62" s="18" t="s">
        <v>179</v>
      </c>
      <c r="E62" s="15"/>
      <c r="F62" s="15"/>
      <c r="G62" s="15"/>
      <c r="H62" s="15"/>
      <c r="I62" s="15"/>
      <c r="J62" s="15"/>
      <c r="K62" s="16">
        <v>3</v>
      </c>
      <c r="L62" s="27">
        <v>0</v>
      </c>
      <c r="M62" s="17">
        <f>ROUND(K62*L62,2)</f>
        <v>0</v>
      </c>
    </row>
    <row r="63" spans="1:13" ht="91.8" x14ac:dyDescent="0.3">
      <c r="A63" s="13"/>
      <c r="B63" s="13"/>
      <c r="C63" s="13"/>
      <c r="D63" s="18" t="s">
        <v>178</v>
      </c>
      <c r="E63" s="15"/>
      <c r="F63" s="15"/>
      <c r="G63" s="15"/>
      <c r="H63" s="15"/>
      <c r="I63" s="15"/>
      <c r="J63" s="15"/>
      <c r="K63" s="16"/>
      <c r="L63" s="27"/>
      <c r="M63" s="33"/>
    </row>
    <row r="64" spans="1:13" ht="20.399999999999999" x14ac:dyDescent="0.3">
      <c r="A64" s="13" t="s">
        <v>110</v>
      </c>
      <c r="B64" s="13" t="s">
        <v>17</v>
      </c>
      <c r="C64" s="13" t="s">
        <v>5</v>
      </c>
      <c r="D64" s="18" t="s">
        <v>180</v>
      </c>
      <c r="E64" s="15"/>
      <c r="F64" s="15"/>
      <c r="G64" s="15"/>
      <c r="H64" s="15"/>
      <c r="I64" s="15"/>
      <c r="J64" s="15"/>
      <c r="K64" s="16">
        <v>3</v>
      </c>
      <c r="L64" s="27">
        <v>0</v>
      </c>
      <c r="M64" s="17">
        <f>ROUND(K64*L64,2)</f>
        <v>0</v>
      </c>
    </row>
    <row r="65" spans="1:13" ht="87.6" customHeight="1" x14ac:dyDescent="0.3">
      <c r="A65" s="13"/>
      <c r="B65" s="13"/>
      <c r="C65" s="13"/>
      <c r="D65" s="18" t="s">
        <v>181</v>
      </c>
      <c r="E65" s="15"/>
      <c r="F65" s="15"/>
      <c r="G65" s="15"/>
      <c r="H65" s="15"/>
      <c r="I65" s="15"/>
      <c r="J65" s="15"/>
      <c r="K65" s="16"/>
      <c r="L65" s="27"/>
      <c r="M65" s="33"/>
    </row>
    <row r="66" spans="1:13" x14ac:dyDescent="0.3">
      <c r="A66" s="13" t="s">
        <v>189</v>
      </c>
      <c r="B66" s="13" t="s">
        <v>17</v>
      </c>
      <c r="C66" s="13" t="s">
        <v>5</v>
      </c>
      <c r="D66" s="14" t="s">
        <v>182</v>
      </c>
      <c r="E66" s="15"/>
      <c r="F66" s="15"/>
      <c r="G66" s="15"/>
      <c r="H66" s="15"/>
      <c r="I66" s="15"/>
      <c r="J66" s="15"/>
      <c r="K66" s="16">
        <v>4</v>
      </c>
      <c r="L66" s="27">
        <v>0</v>
      </c>
      <c r="M66" s="17">
        <f>ROUND(K66*L66,2)</f>
        <v>0</v>
      </c>
    </row>
    <row r="67" spans="1:13" x14ac:dyDescent="0.3">
      <c r="A67" s="13"/>
      <c r="B67" s="13"/>
      <c r="C67" s="13"/>
      <c r="D67" s="14" t="s">
        <v>113</v>
      </c>
      <c r="E67" s="15"/>
      <c r="F67" s="15"/>
      <c r="G67" s="15"/>
      <c r="H67" s="15"/>
      <c r="I67" s="15"/>
      <c r="J67" s="15"/>
      <c r="K67" s="16"/>
      <c r="L67" s="27"/>
      <c r="M67" s="33"/>
    </row>
    <row r="68" spans="1:13" x14ac:dyDescent="0.3">
      <c r="A68" s="13" t="s">
        <v>190</v>
      </c>
      <c r="B68" s="13" t="s">
        <v>17</v>
      </c>
      <c r="C68" s="13" t="s">
        <v>5</v>
      </c>
      <c r="D68" s="14" t="s">
        <v>183</v>
      </c>
      <c r="E68" s="15"/>
      <c r="F68" s="15"/>
      <c r="G68" s="15"/>
      <c r="H68" s="15"/>
      <c r="I68" s="15"/>
      <c r="J68" s="15"/>
      <c r="K68" s="16">
        <v>4</v>
      </c>
      <c r="L68" s="27">
        <v>0</v>
      </c>
      <c r="M68" s="17">
        <f>ROUND(K68*L68,2)</f>
        <v>0</v>
      </c>
    </row>
    <row r="69" spans="1:13" ht="47.4" customHeight="1" x14ac:dyDescent="0.3">
      <c r="A69" s="13"/>
      <c r="B69" s="13"/>
      <c r="C69" s="13"/>
      <c r="D69" s="14" t="s">
        <v>185</v>
      </c>
      <c r="E69" s="15"/>
      <c r="F69" s="15"/>
      <c r="G69" s="15"/>
      <c r="H69" s="15"/>
      <c r="I69" s="15"/>
      <c r="J69" s="15"/>
      <c r="K69" s="16"/>
      <c r="L69" s="27"/>
      <c r="M69" s="33"/>
    </row>
    <row r="70" spans="1:13" x14ac:dyDescent="0.3">
      <c r="A70" s="13" t="s">
        <v>191</v>
      </c>
      <c r="B70" s="13" t="s">
        <v>17</v>
      </c>
      <c r="C70" s="13" t="s">
        <v>5</v>
      </c>
      <c r="D70" s="14" t="s">
        <v>184</v>
      </c>
      <c r="E70" s="15"/>
      <c r="F70" s="15"/>
      <c r="G70" s="15"/>
      <c r="H70" s="15"/>
      <c r="I70" s="15"/>
      <c r="J70" s="15"/>
      <c r="K70" s="16">
        <v>4</v>
      </c>
      <c r="L70" s="27">
        <v>0</v>
      </c>
      <c r="M70" s="17">
        <f>ROUND(K70*L70,2)</f>
        <v>0</v>
      </c>
    </row>
    <row r="71" spans="1:13" ht="20.399999999999999" x14ac:dyDescent="0.3">
      <c r="A71" s="13"/>
      <c r="B71" s="13"/>
      <c r="C71" s="13"/>
      <c r="D71" s="14" t="s">
        <v>186</v>
      </c>
      <c r="E71" s="15"/>
      <c r="F71" s="15"/>
      <c r="G71" s="15"/>
      <c r="H71" s="15"/>
      <c r="I71" s="15"/>
      <c r="J71" s="15"/>
      <c r="K71" s="16"/>
      <c r="L71" s="27"/>
      <c r="M71" s="33"/>
    </row>
    <row r="72" spans="1:13" x14ac:dyDescent="0.3">
      <c r="A72" s="13" t="s">
        <v>192</v>
      </c>
      <c r="B72" s="13" t="s">
        <v>17</v>
      </c>
      <c r="C72" s="13" t="s">
        <v>5</v>
      </c>
      <c r="D72" s="14" t="s">
        <v>187</v>
      </c>
      <c r="E72" s="15"/>
      <c r="F72" s="15"/>
      <c r="G72" s="15"/>
      <c r="H72" s="15"/>
      <c r="I72" s="15"/>
      <c r="J72" s="15"/>
      <c r="K72" s="16">
        <v>4</v>
      </c>
      <c r="L72" s="27">
        <v>0</v>
      </c>
      <c r="M72" s="17">
        <f>ROUND(K72*L72,2)</f>
        <v>0</v>
      </c>
    </row>
    <row r="73" spans="1:13" ht="52.8" customHeight="1" x14ac:dyDescent="0.3">
      <c r="A73" s="13"/>
      <c r="B73" s="13"/>
      <c r="C73" s="13"/>
      <c r="D73" s="14" t="s">
        <v>188</v>
      </c>
      <c r="E73" s="15"/>
      <c r="F73" s="15"/>
      <c r="G73" s="15"/>
      <c r="H73" s="15"/>
      <c r="I73" s="15"/>
      <c r="J73" s="15"/>
      <c r="K73" s="16"/>
      <c r="L73" s="27"/>
      <c r="M73" s="33"/>
    </row>
    <row r="74" spans="1:13" ht="1.2" customHeight="1" x14ac:dyDescent="0.3">
      <c r="A74" s="21"/>
      <c r="B74" s="21"/>
      <c r="C74" s="21"/>
      <c r="D74" s="22"/>
      <c r="E74" s="21"/>
      <c r="F74" s="21"/>
      <c r="G74" s="21"/>
      <c r="H74" s="21"/>
      <c r="I74" s="21"/>
      <c r="J74" s="21"/>
      <c r="K74" s="21"/>
      <c r="L74" s="21"/>
      <c r="M74" s="21"/>
    </row>
    <row r="75" spans="1:13" x14ac:dyDescent="0.3">
      <c r="A75" s="8" t="s">
        <v>131</v>
      </c>
      <c r="B75" s="8" t="s">
        <v>15</v>
      </c>
      <c r="C75" s="8" t="s">
        <v>16</v>
      </c>
      <c r="D75" s="9" t="s">
        <v>33</v>
      </c>
      <c r="E75" s="10"/>
      <c r="F75" s="10"/>
      <c r="G75" s="10"/>
      <c r="H75" s="10"/>
      <c r="I75" s="10"/>
      <c r="J75" s="10"/>
      <c r="K75" s="11"/>
      <c r="L75" s="12"/>
      <c r="M75" s="12">
        <f>M76+M77</f>
        <v>0</v>
      </c>
    </row>
    <row r="76" spans="1:13" ht="26.4" customHeight="1" x14ac:dyDescent="0.3">
      <c r="A76" s="13" t="s">
        <v>94</v>
      </c>
      <c r="B76" s="13" t="s">
        <v>17</v>
      </c>
      <c r="C76" s="13" t="s">
        <v>5</v>
      </c>
      <c r="D76" s="14" t="s">
        <v>193</v>
      </c>
      <c r="E76" s="15"/>
      <c r="F76" s="15"/>
      <c r="G76" s="15"/>
      <c r="H76" s="15"/>
      <c r="I76" s="15"/>
      <c r="J76" s="15"/>
      <c r="K76" s="16">
        <v>3</v>
      </c>
      <c r="L76" s="27">
        <v>0</v>
      </c>
      <c r="M76" s="17">
        <f>ROUND(K76*L76,2)</f>
        <v>0</v>
      </c>
    </row>
    <row r="77" spans="1:13" ht="94.8" customHeight="1" x14ac:dyDescent="0.3">
      <c r="A77" s="13" t="s">
        <v>132</v>
      </c>
      <c r="B77" s="13" t="s">
        <v>17</v>
      </c>
      <c r="C77" s="13" t="s">
        <v>5</v>
      </c>
      <c r="D77" s="18" t="s">
        <v>34</v>
      </c>
      <c r="E77" s="15"/>
      <c r="F77" s="15"/>
      <c r="G77" s="15"/>
      <c r="H77" s="15"/>
      <c r="I77" s="15"/>
      <c r="J77" s="15"/>
      <c r="K77" s="16">
        <v>3</v>
      </c>
      <c r="L77" s="27">
        <v>0</v>
      </c>
      <c r="M77" s="17">
        <f>ROUND(K77*L77,2)</f>
        <v>0</v>
      </c>
    </row>
    <row r="78" spans="1:13" ht="16.2" customHeight="1" x14ac:dyDescent="0.3">
      <c r="A78" s="15"/>
      <c r="B78" s="15"/>
      <c r="C78" s="15"/>
      <c r="D78" s="18"/>
      <c r="E78" s="15"/>
      <c r="F78" s="15"/>
      <c r="G78" s="15"/>
      <c r="H78" s="15"/>
      <c r="I78" s="15"/>
      <c r="J78" s="20"/>
      <c r="K78" s="29"/>
      <c r="L78" s="28"/>
      <c r="M78" s="30"/>
    </row>
    <row r="79" spans="1:13" ht="16.2" customHeight="1" x14ac:dyDescent="0.3">
      <c r="A79" s="8" t="s">
        <v>133</v>
      </c>
      <c r="B79" s="8" t="s">
        <v>15</v>
      </c>
      <c r="C79" s="8" t="s">
        <v>16</v>
      </c>
      <c r="D79" s="9" t="s">
        <v>197</v>
      </c>
      <c r="E79" s="10"/>
      <c r="F79" s="10"/>
      <c r="G79" s="10"/>
      <c r="H79" s="10"/>
      <c r="I79" s="10"/>
      <c r="J79" s="10"/>
      <c r="K79" s="11"/>
      <c r="L79" s="12"/>
      <c r="M79" s="12">
        <f>M80+M82+M84+M86+M88+M90+M92+M94+M96+M98+M100+M102+M104+M106</f>
        <v>0</v>
      </c>
    </row>
    <row r="80" spans="1:13" ht="16.2" customHeight="1" x14ac:dyDescent="0.3">
      <c r="A80" s="13" t="s">
        <v>95</v>
      </c>
      <c r="B80" s="13" t="s">
        <v>17</v>
      </c>
      <c r="C80" s="13" t="s">
        <v>5</v>
      </c>
      <c r="D80" s="14" t="s">
        <v>203</v>
      </c>
      <c r="E80" s="15"/>
      <c r="F80" s="15"/>
      <c r="G80" s="15"/>
      <c r="H80" s="15"/>
      <c r="I80" s="15"/>
      <c r="J80" s="15"/>
      <c r="K80" s="16">
        <v>1</v>
      </c>
      <c r="L80" s="27">
        <v>0</v>
      </c>
      <c r="M80" s="17">
        <f>ROUND(K80*L80,2)</f>
        <v>0</v>
      </c>
    </row>
    <row r="81" spans="1:13" ht="111.6" customHeight="1" x14ac:dyDescent="0.3">
      <c r="A81" s="15"/>
      <c r="B81" s="15"/>
      <c r="C81" s="15"/>
      <c r="D81" s="18" t="s">
        <v>204</v>
      </c>
      <c r="E81" s="15"/>
      <c r="F81" s="15"/>
      <c r="G81" s="15"/>
      <c r="H81" s="15"/>
      <c r="I81" s="15"/>
      <c r="J81" s="15"/>
      <c r="K81" s="15"/>
      <c r="L81" s="15"/>
      <c r="M81" s="15"/>
    </row>
    <row r="82" spans="1:13" x14ac:dyDescent="0.3">
      <c r="A82" s="13" t="s">
        <v>96</v>
      </c>
      <c r="B82" s="13" t="s">
        <v>17</v>
      </c>
      <c r="C82" s="13" t="s">
        <v>5</v>
      </c>
      <c r="D82" s="14" t="s">
        <v>115</v>
      </c>
      <c r="E82" s="15"/>
      <c r="F82" s="15"/>
      <c r="G82" s="15"/>
      <c r="H82" s="15"/>
      <c r="I82" s="15"/>
      <c r="J82" s="15"/>
      <c r="K82" s="16">
        <v>1</v>
      </c>
      <c r="L82" s="27">
        <v>0</v>
      </c>
      <c r="M82" s="17">
        <f>ROUND(K82*L82,2)</f>
        <v>0</v>
      </c>
    </row>
    <row r="83" spans="1:13" ht="40.799999999999997" x14ac:dyDescent="0.3">
      <c r="A83" s="15"/>
      <c r="B83" s="15"/>
      <c r="C83" s="15"/>
      <c r="D83" s="18" t="s">
        <v>36</v>
      </c>
      <c r="E83" s="15"/>
      <c r="F83" s="15"/>
      <c r="G83" s="15"/>
      <c r="H83" s="15"/>
      <c r="I83" s="15"/>
      <c r="J83" s="15"/>
      <c r="K83" s="15"/>
      <c r="L83" s="15"/>
      <c r="M83" s="15"/>
    </row>
    <row r="84" spans="1:13" x14ac:dyDescent="0.3">
      <c r="A84" s="13" t="s">
        <v>97</v>
      </c>
      <c r="B84" s="13" t="s">
        <v>17</v>
      </c>
      <c r="C84" s="13" t="s">
        <v>5</v>
      </c>
      <c r="D84" s="14" t="s">
        <v>116</v>
      </c>
      <c r="E84" s="15"/>
      <c r="F84" s="15"/>
      <c r="G84" s="15"/>
      <c r="H84" s="15"/>
      <c r="I84" s="15"/>
      <c r="J84" s="15"/>
      <c r="K84" s="16">
        <v>1</v>
      </c>
      <c r="L84" s="27">
        <v>0</v>
      </c>
      <c r="M84" s="17">
        <f>ROUND(K84*L84,2)</f>
        <v>0</v>
      </c>
    </row>
    <row r="85" spans="1:13" ht="40.799999999999997" x14ac:dyDescent="0.3">
      <c r="A85" s="15"/>
      <c r="B85" s="15"/>
      <c r="C85" s="15"/>
      <c r="D85" s="18" t="s">
        <v>37</v>
      </c>
      <c r="E85" s="15"/>
      <c r="F85" s="15"/>
      <c r="G85" s="15"/>
      <c r="H85" s="15"/>
      <c r="I85" s="15"/>
      <c r="J85" s="15"/>
      <c r="K85" s="15"/>
      <c r="L85" s="15"/>
      <c r="M85" s="15"/>
    </row>
    <row r="86" spans="1:13" x14ac:dyDescent="0.3">
      <c r="A86" s="13" t="s">
        <v>98</v>
      </c>
      <c r="B86" s="13" t="s">
        <v>17</v>
      </c>
      <c r="C86" s="13" t="s">
        <v>5</v>
      </c>
      <c r="D86" s="14" t="s">
        <v>117</v>
      </c>
      <c r="E86" s="15"/>
      <c r="F86" s="15"/>
      <c r="G86" s="15"/>
      <c r="H86" s="15"/>
      <c r="I86" s="15"/>
      <c r="J86" s="15"/>
      <c r="K86" s="16">
        <v>1</v>
      </c>
      <c r="L86" s="27">
        <v>0</v>
      </c>
      <c r="M86" s="17">
        <f>ROUND(K86*L86,2)</f>
        <v>0</v>
      </c>
    </row>
    <row r="87" spans="1:13" ht="40.799999999999997" x14ac:dyDescent="0.3">
      <c r="A87" s="15"/>
      <c r="B87" s="15"/>
      <c r="C87" s="15"/>
      <c r="D87" s="18" t="s">
        <v>38</v>
      </c>
      <c r="E87" s="15"/>
      <c r="F87" s="15"/>
      <c r="G87" s="15"/>
      <c r="H87" s="15"/>
      <c r="I87" s="15"/>
      <c r="J87" s="15"/>
      <c r="K87" s="15"/>
      <c r="L87" s="15"/>
      <c r="M87" s="15"/>
    </row>
    <row r="88" spans="1:13" x14ac:dyDescent="0.3">
      <c r="A88" s="13" t="s">
        <v>134</v>
      </c>
      <c r="B88" s="13" t="s">
        <v>17</v>
      </c>
      <c r="C88" s="13" t="s">
        <v>5</v>
      </c>
      <c r="D88" s="14" t="s">
        <v>118</v>
      </c>
      <c r="E88" s="15"/>
      <c r="F88" s="15"/>
      <c r="G88" s="15"/>
      <c r="H88" s="15"/>
      <c r="I88" s="15"/>
      <c r="J88" s="15"/>
      <c r="K88" s="16">
        <v>10</v>
      </c>
      <c r="L88" s="27">
        <v>0</v>
      </c>
      <c r="M88" s="17">
        <f>ROUND(K88*L88,2)</f>
        <v>0</v>
      </c>
    </row>
    <row r="89" spans="1:13" ht="40.5" customHeight="1" x14ac:dyDescent="0.3">
      <c r="A89" s="15"/>
      <c r="B89" s="15"/>
      <c r="C89" s="15"/>
      <c r="D89" s="18" t="s">
        <v>39</v>
      </c>
      <c r="E89" s="15"/>
      <c r="F89" s="15"/>
      <c r="G89" s="15"/>
      <c r="H89" s="15"/>
      <c r="I89" s="15"/>
      <c r="J89" s="15"/>
      <c r="K89" s="15"/>
      <c r="L89" s="15"/>
      <c r="M89" s="15"/>
    </row>
    <row r="90" spans="1:13" x14ac:dyDescent="0.3">
      <c r="A90" s="13" t="s">
        <v>135</v>
      </c>
      <c r="B90" s="13" t="s">
        <v>17</v>
      </c>
      <c r="C90" s="13" t="s">
        <v>5</v>
      </c>
      <c r="D90" s="14" t="s">
        <v>119</v>
      </c>
      <c r="E90" s="15"/>
      <c r="F90" s="15"/>
      <c r="G90" s="15"/>
      <c r="H90" s="15"/>
      <c r="I90" s="15"/>
      <c r="J90" s="15"/>
      <c r="K90" s="16">
        <v>4</v>
      </c>
      <c r="L90" s="27">
        <v>0</v>
      </c>
      <c r="M90" s="17">
        <f>ROUND(K90*L90,2)</f>
        <v>0</v>
      </c>
    </row>
    <row r="91" spans="1:13" ht="30.6" x14ac:dyDescent="0.3">
      <c r="A91" s="15"/>
      <c r="B91" s="15"/>
      <c r="C91" s="15"/>
      <c r="D91" s="18" t="s">
        <v>40</v>
      </c>
      <c r="E91" s="15"/>
      <c r="F91" s="15"/>
      <c r="G91" s="15"/>
      <c r="H91" s="15"/>
      <c r="I91" s="15"/>
      <c r="J91" s="15"/>
      <c r="K91" s="15"/>
      <c r="L91" s="15"/>
      <c r="M91" s="15"/>
    </row>
    <row r="92" spans="1:13" x14ac:dyDescent="0.3">
      <c r="A92" s="13" t="s">
        <v>136</v>
      </c>
      <c r="B92" s="13" t="s">
        <v>17</v>
      </c>
      <c r="C92" s="13" t="s">
        <v>5</v>
      </c>
      <c r="D92" s="14" t="s">
        <v>120</v>
      </c>
      <c r="E92" s="15"/>
      <c r="F92" s="15"/>
      <c r="G92" s="15"/>
      <c r="H92" s="15"/>
      <c r="I92" s="15"/>
      <c r="J92" s="15"/>
      <c r="K92" s="16">
        <v>5</v>
      </c>
      <c r="L92" s="27">
        <v>0</v>
      </c>
      <c r="M92" s="17">
        <f>ROUND(K92*L92,2)</f>
        <v>0</v>
      </c>
    </row>
    <row r="93" spans="1:13" ht="40.799999999999997" x14ac:dyDescent="0.3">
      <c r="A93" s="15"/>
      <c r="B93" s="15"/>
      <c r="C93" s="15"/>
      <c r="D93" s="18" t="s">
        <v>41</v>
      </c>
      <c r="E93" s="15"/>
      <c r="F93" s="15"/>
      <c r="G93" s="15"/>
      <c r="H93" s="15"/>
      <c r="I93" s="15"/>
      <c r="J93" s="15"/>
      <c r="K93" s="15"/>
      <c r="L93" s="15"/>
      <c r="M93" s="15"/>
    </row>
    <row r="94" spans="1:13" x14ac:dyDescent="0.3">
      <c r="A94" s="13" t="s">
        <v>137</v>
      </c>
      <c r="B94" s="13" t="s">
        <v>17</v>
      </c>
      <c r="C94" s="13" t="s">
        <v>5</v>
      </c>
      <c r="D94" s="14" t="s">
        <v>42</v>
      </c>
      <c r="E94" s="15"/>
      <c r="F94" s="15"/>
      <c r="G94" s="15"/>
      <c r="H94" s="15"/>
      <c r="I94" s="15"/>
      <c r="J94" s="15"/>
      <c r="K94" s="16">
        <v>1</v>
      </c>
      <c r="L94" s="27">
        <v>0</v>
      </c>
      <c r="M94" s="17">
        <f>ROUND(K94*L94,2)</f>
        <v>0</v>
      </c>
    </row>
    <row r="95" spans="1:13" ht="40.799999999999997" x14ac:dyDescent="0.3">
      <c r="A95" s="15"/>
      <c r="B95" s="15"/>
      <c r="C95" s="15"/>
      <c r="D95" s="18" t="s">
        <v>43</v>
      </c>
      <c r="E95" s="15"/>
      <c r="F95" s="15"/>
      <c r="G95" s="15"/>
      <c r="H95" s="15"/>
      <c r="I95" s="15"/>
      <c r="J95" s="15"/>
      <c r="K95" s="15"/>
      <c r="L95" s="15"/>
      <c r="M95" s="15"/>
    </row>
    <row r="96" spans="1:13" x14ac:dyDescent="0.3">
      <c r="A96" s="13" t="s">
        <v>138</v>
      </c>
      <c r="B96" s="13" t="s">
        <v>17</v>
      </c>
      <c r="C96" s="13" t="s">
        <v>5</v>
      </c>
      <c r="D96" s="14" t="s">
        <v>121</v>
      </c>
      <c r="E96" s="15"/>
      <c r="F96" s="15"/>
      <c r="G96" s="15"/>
      <c r="H96" s="15"/>
      <c r="I96" s="15"/>
      <c r="J96" s="15"/>
      <c r="K96" s="16">
        <v>3</v>
      </c>
      <c r="L96" s="27">
        <v>0</v>
      </c>
      <c r="M96" s="17">
        <f>ROUND(K96*L96,2)</f>
        <v>0</v>
      </c>
    </row>
    <row r="97" spans="1:13" ht="30.6" x14ac:dyDescent="0.3">
      <c r="A97" s="15"/>
      <c r="B97" s="15"/>
      <c r="C97" s="15"/>
      <c r="D97" s="18" t="s">
        <v>44</v>
      </c>
      <c r="E97" s="15"/>
      <c r="F97" s="15"/>
      <c r="G97" s="15"/>
      <c r="H97" s="15"/>
      <c r="I97" s="15"/>
      <c r="J97" s="15"/>
      <c r="K97" s="15"/>
      <c r="L97" s="15"/>
      <c r="M97" s="15"/>
    </row>
    <row r="98" spans="1:13" x14ac:dyDescent="0.3">
      <c r="A98" s="13" t="s">
        <v>139</v>
      </c>
      <c r="B98" s="13" t="s">
        <v>17</v>
      </c>
      <c r="C98" s="13" t="s">
        <v>5</v>
      </c>
      <c r="D98" s="14" t="s">
        <v>45</v>
      </c>
      <c r="E98" s="15"/>
      <c r="F98" s="15"/>
      <c r="G98" s="15"/>
      <c r="H98" s="15"/>
      <c r="I98" s="15"/>
      <c r="J98" s="15"/>
      <c r="K98" s="16">
        <v>5</v>
      </c>
      <c r="L98" s="27">
        <v>0</v>
      </c>
      <c r="M98" s="17">
        <f>ROUND(K98*L98,2)</f>
        <v>0</v>
      </c>
    </row>
    <row r="99" spans="1:13" ht="51" x14ac:dyDescent="0.3">
      <c r="A99" s="15"/>
      <c r="B99" s="15"/>
      <c r="C99" s="15"/>
      <c r="D99" s="18" t="s">
        <v>46</v>
      </c>
      <c r="E99" s="15"/>
      <c r="F99" s="15"/>
      <c r="G99" s="15"/>
      <c r="H99" s="15"/>
      <c r="I99" s="15"/>
      <c r="J99" s="15"/>
      <c r="K99" s="15"/>
      <c r="L99" s="15"/>
      <c r="M99" s="15"/>
    </row>
    <row r="100" spans="1:13" x14ac:dyDescent="0.3">
      <c r="A100" s="13" t="s">
        <v>140</v>
      </c>
      <c r="B100" s="13" t="s">
        <v>17</v>
      </c>
      <c r="C100" s="13" t="s">
        <v>5</v>
      </c>
      <c r="D100" s="14" t="s">
        <v>122</v>
      </c>
      <c r="E100" s="15"/>
      <c r="F100" s="15"/>
      <c r="G100" s="15"/>
      <c r="H100" s="15"/>
      <c r="I100" s="15"/>
      <c r="J100" s="15"/>
      <c r="K100" s="16">
        <v>4</v>
      </c>
      <c r="L100" s="27">
        <v>0</v>
      </c>
      <c r="M100" s="17">
        <f>ROUND(K100*L100,2)</f>
        <v>0</v>
      </c>
    </row>
    <row r="101" spans="1:13" ht="40.799999999999997" x14ac:dyDescent="0.3">
      <c r="A101" s="15"/>
      <c r="B101" s="15"/>
      <c r="C101" s="15"/>
      <c r="D101" s="18" t="s">
        <v>47</v>
      </c>
      <c r="E101" s="15"/>
      <c r="F101" s="15"/>
      <c r="G101" s="15"/>
      <c r="H101" s="15"/>
      <c r="I101" s="15"/>
      <c r="J101" s="15"/>
      <c r="K101" s="15"/>
      <c r="L101" s="15"/>
      <c r="M101" s="15"/>
    </row>
    <row r="102" spans="1:13" x14ac:dyDescent="0.3">
      <c r="A102" s="13" t="s">
        <v>141</v>
      </c>
      <c r="B102" s="13" t="s">
        <v>17</v>
      </c>
      <c r="C102" s="13" t="s">
        <v>5</v>
      </c>
      <c r="D102" s="14" t="s">
        <v>48</v>
      </c>
      <c r="E102" s="15"/>
      <c r="F102" s="15"/>
      <c r="G102" s="15"/>
      <c r="H102" s="15"/>
      <c r="I102" s="15"/>
      <c r="J102" s="15"/>
      <c r="K102" s="16">
        <v>4</v>
      </c>
      <c r="L102" s="27">
        <v>0</v>
      </c>
      <c r="M102" s="17">
        <f>ROUND(K102*L102,2)</f>
        <v>0</v>
      </c>
    </row>
    <row r="103" spans="1:13" ht="30.6" x14ac:dyDescent="0.3">
      <c r="A103" s="15"/>
      <c r="B103" s="15"/>
      <c r="C103" s="15"/>
      <c r="D103" s="18" t="s">
        <v>49</v>
      </c>
      <c r="E103" s="15"/>
      <c r="F103" s="15"/>
      <c r="G103" s="15"/>
      <c r="H103" s="15"/>
      <c r="I103" s="15"/>
      <c r="J103" s="15"/>
      <c r="K103" s="15"/>
      <c r="L103" s="15"/>
      <c r="M103" s="15"/>
    </row>
    <row r="104" spans="1:13" x14ac:dyDescent="0.3">
      <c r="A104" s="13" t="s">
        <v>142</v>
      </c>
      <c r="B104" s="13" t="s">
        <v>17</v>
      </c>
      <c r="C104" s="13" t="s">
        <v>5</v>
      </c>
      <c r="D104" s="14" t="s">
        <v>50</v>
      </c>
      <c r="E104" s="15"/>
      <c r="F104" s="15"/>
      <c r="G104" s="15"/>
      <c r="H104" s="15"/>
      <c r="I104" s="15"/>
      <c r="J104" s="15"/>
      <c r="K104" s="16">
        <v>1</v>
      </c>
      <c r="L104" s="27">
        <v>0</v>
      </c>
      <c r="M104" s="17">
        <f>ROUND(K104*L104,2)</f>
        <v>0</v>
      </c>
    </row>
    <row r="105" spans="1:13" ht="20.399999999999999" x14ac:dyDescent="0.3">
      <c r="A105" s="15"/>
      <c r="B105" s="15"/>
      <c r="C105" s="15"/>
      <c r="D105" s="18" t="s">
        <v>51</v>
      </c>
      <c r="E105" s="15"/>
      <c r="F105" s="15"/>
      <c r="G105" s="15"/>
      <c r="H105" s="15"/>
      <c r="I105" s="15"/>
      <c r="J105" s="15"/>
      <c r="K105" s="15"/>
      <c r="L105" s="15"/>
      <c r="M105" s="15"/>
    </row>
    <row r="106" spans="1:13" x14ac:dyDescent="0.3">
      <c r="A106" s="13" t="s">
        <v>216</v>
      </c>
      <c r="B106" s="13" t="s">
        <v>17</v>
      </c>
      <c r="C106" s="13" t="s">
        <v>5</v>
      </c>
      <c r="D106" s="14" t="s">
        <v>52</v>
      </c>
      <c r="E106" s="15"/>
      <c r="F106" s="15"/>
      <c r="G106" s="15"/>
      <c r="H106" s="15"/>
      <c r="I106" s="15"/>
      <c r="J106" s="15"/>
      <c r="K106" s="16">
        <v>1</v>
      </c>
      <c r="L106" s="27">
        <v>0</v>
      </c>
      <c r="M106" s="17">
        <f>ROUND(K106*L106,2)</f>
        <v>0</v>
      </c>
    </row>
    <row r="107" spans="1:13" ht="20.399999999999999" x14ac:dyDescent="0.3">
      <c r="A107" s="15"/>
      <c r="B107" s="15"/>
      <c r="C107" s="15"/>
      <c r="D107" s="18" t="s">
        <v>82</v>
      </c>
      <c r="E107" s="15"/>
      <c r="F107" s="15"/>
      <c r="G107" s="15"/>
      <c r="H107" s="15"/>
      <c r="I107" s="15"/>
      <c r="J107" s="15"/>
      <c r="K107" s="15"/>
      <c r="L107" s="15"/>
      <c r="M107" s="15"/>
    </row>
    <row r="108" spans="1:13" x14ac:dyDescent="0.3">
      <c r="A108" s="15"/>
      <c r="B108" s="15"/>
      <c r="C108" s="15"/>
      <c r="D108" s="18"/>
      <c r="E108" s="15"/>
      <c r="F108" s="15"/>
      <c r="G108" s="15"/>
      <c r="H108" s="15"/>
      <c r="I108" s="15"/>
      <c r="J108" s="35"/>
      <c r="K108" s="38"/>
      <c r="L108" s="36"/>
      <c r="M108" s="36"/>
    </row>
    <row r="109" spans="1:13" ht="1.2" customHeight="1" x14ac:dyDescent="0.3">
      <c r="A109" s="21"/>
      <c r="B109" s="21"/>
      <c r="C109" s="21"/>
      <c r="D109" s="22"/>
      <c r="E109" s="21"/>
      <c r="F109" s="21"/>
      <c r="G109" s="21"/>
      <c r="H109" s="21"/>
      <c r="I109" s="21"/>
      <c r="J109" s="21"/>
      <c r="K109" s="21"/>
      <c r="L109" s="21"/>
      <c r="M109" s="21"/>
    </row>
    <row r="110" spans="1:13" x14ac:dyDescent="0.3">
      <c r="A110" s="8" t="s">
        <v>32</v>
      </c>
      <c r="B110" s="8" t="s">
        <v>15</v>
      </c>
      <c r="C110" s="8" t="s">
        <v>16</v>
      </c>
      <c r="D110" s="9" t="s">
        <v>54</v>
      </c>
      <c r="E110" s="10"/>
      <c r="F110" s="10"/>
      <c r="G110" s="10"/>
      <c r="H110" s="10"/>
      <c r="I110" s="10"/>
      <c r="J110" s="10"/>
      <c r="K110" s="11"/>
      <c r="L110" s="12"/>
      <c r="M110" s="12">
        <f>M111+M113+M115+M117+M119+M121</f>
        <v>0</v>
      </c>
    </row>
    <row r="111" spans="1:13" x14ac:dyDescent="0.3">
      <c r="A111" s="13" t="s">
        <v>99</v>
      </c>
      <c r="B111" s="13" t="s">
        <v>17</v>
      </c>
      <c r="C111" s="13" t="s">
        <v>5</v>
      </c>
      <c r="D111" s="14" t="s">
        <v>123</v>
      </c>
      <c r="E111" s="15"/>
      <c r="F111" s="15"/>
      <c r="G111" s="15"/>
      <c r="H111" s="15"/>
      <c r="I111" s="15"/>
      <c r="J111" s="15"/>
      <c r="K111" s="16">
        <v>4</v>
      </c>
      <c r="L111" s="27">
        <v>0</v>
      </c>
      <c r="M111" s="17">
        <f>ROUND(K111*L111,2)</f>
        <v>0</v>
      </c>
    </row>
    <row r="112" spans="1:13" ht="47.4" customHeight="1" x14ac:dyDescent="0.3">
      <c r="A112" s="15"/>
      <c r="B112" s="15"/>
      <c r="C112" s="13"/>
      <c r="D112" s="18" t="s">
        <v>195</v>
      </c>
      <c r="E112" s="15"/>
      <c r="F112" s="15"/>
      <c r="G112" s="15"/>
      <c r="H112" s="15"/>
      <c r="I112" s="15"/>
      <c r="J112" s="15"/>
      <c r="K112" s="15"/>
      <c r="L112" s="15"/>
      <c r="M112" s="15"/>
    </row>
    <row r="113" spans="1:13" x14ac:dyDescent="0.3">
      <c r="A113" s="13" t="s">
        <v>114</v>
      </c>
      <c r="B113" s="13" t="s">
        <v>17</v>
      </c>
      <c r="C113" s="13" t="s">
        <v>5</v>
      </c>
      <c r="D113" s="14" t="s">
        <v>194</v>
      </c>
      <c r="E113" s="15"/>
      <c r="F113" s="15"/>
      <c r="G113" s="15"/>
      <c r="H113" s="15"/>
      <c r="I113" s="15"/>
      <c r="J113" s="15"/>
      <c r="K113" s="16">
        <v>4</v>
      </c>
      <c r="L113" s="27">
        <v>0</v>
      </c>
      <c r="M113" s="17">
        <f>ROUND(K113*L113,2)</f>
        <v>0</v>
      </c>
    </row>
    <row r="114" spans="1:13" ht="209.4" customHeight="1" x14ac:dyDescent="0.3">
      <c r="A114" s="15"/>
      <c r="B114" s="15"/>
      <c r="C114" s="13"/>
      <c r="D114" s="18" t="s">
        <v>196</v>
      </c>
      <c r="E114" s="15"/>
      <c r="F114" s="15"/>
      <c r="G114" s="15"/>
      <c r="H114" s="15"/>
      <c r="I114" s="15"/>
      <c r="J114" s="15"/>
      <c r="K114" s="15"/>
      <c r="L114" s="15"/>
      <c r="M114" s="15"/>
    </row>
    <row r="115" spans="1:13" x14ac:dyDescent="0.3">
      <c r="A115" s="13" t="s">
        <v>143</v>
      </c>
      <c r="B115" s="13" t="s">
        <v>17</v>
      </c>
      <c r="C115" s="13" t="s">
        <v>5</v>
      </c>
      <c r="D115" s="14" t="s">
        <v>199</v>
      </c>
      <c r="E115" s="15"/>
      <c r="F115" s="15"/>
      <c r="G115" s="15"/>
      <c r="H115" s="15"/>
      <c r="I115" s="15"/>
      <c r="J115" s="15"/>
      <c r="K115" s="16">
        <v>1</v>
      </c>
      <c r="L115" s="27">
        <v>0</v>
      </c>
      <c r="M115" s="17">
        <f>ROUND(K115*L115,2)</f>
        <v>0</v>
      </c>
    </row>
    <row r="116" spans="1:13" ht="122.4" x14ac:dyDescent="0.3">
      <c r="A116" s="15"/>
      <c r="B116" s="15"/>
      <c r="C116" s="13"/>
      <c r="D116" s="18" t="s">
        <v>198</v>
      </c>
      <c r="E116" s="15"/>
      <c r="F116" s="15"/>
      <c r="G116" s="15"/>
      <c r="H116" s="15"/>
      <c r="I116" s="15"/>
      <c r="J116" s="15"/>
      <c r="K116" s="15"/>
      <c r="L116" s="15"/>
      <c r="M116" s="15"/>
    </row>
    <row r="117" spans="1:13" x14ac:dyDescent="0.3">
      <c r="A117" s="13" t="s">
        <v>217</v>
      </c>
      <c r="B117" s="13" t="s">
        <v>17</v>
      </c>
      <c r="C117" s="13" t="s">
        <v>5</v>
      </c>
      <c r="D117" s="14" t="s">
        <v>200</v>
      </c>
      <c r="E117" s="15"/>
      <c r="F117" s="15"/>
      <c r="G117" s="15"/>
      <c r="H117" s="15"/>
      <c r="I117" s="15"/>
      <c r="J117" s="15"/>
      <c r="K117" s="16">
        <v>1</v>
      </c>
      <c r="L117" s="27">
        <v>0</v>
      </c>
      <c r="M117" s="17">
        <f>ROUND(K117*L117,2)</f>
        <v>0</v>
      </c>
    </row>
    <row r="118" spans="1:13" ht="122.4" x14ac:dyDescent="0.3">
      <c r="A118" s="15"/>
      <c r="B118" s="15"/>
      <c r="C118" s="13"/>
      <c r="D118" s="18" t="s">
        <v>198</v>
      </c>
      <c r="E118" s="15"/>
      <c r="F118" s="15"/>
      <c r="G118" s="15"/>
      <c r="H118" s="15"/>
      <c r="I118" s="15"/>
      <c r="J118" s="15"/>
      <c r="K118" s="15"/>
      <c r="L118" s="15"/>
      <c r="M118" s="15"/>
    </row>
    <row r="119" spans="1:13" x14ac:dyDescent="0.3">
      <c r="A119" s="13" t="s">
        <v>218</v>
      </c>
      <c r="B119" s="13" t="s">
        <v>17</v>
      </c>
      <c r="C119" s="13" t="s">
        <v>5</v>
      </c>
      <c r="D119" s="14" t="s">
        <v>201</v>
      </c>
      <c r="E119" s="15"/>
      <c r="F119" s="15"/>
      <c r="G119" s="15"/>
      <c r="H119" s="15"/>
      <c r="I119" s="15"/>
      <c r="J119" s="15"/>
      <c r="K119" s="16">
        <v>1</v>
      </c>
      <c r="L119" s="27">
        <v>0</v>
      </c>
      <c r="M119" s="17">
        <f>ROUND(K119*L119,2)</f>
        <v>0</v>
      </c>
    </row>
    <row r="120" spans="1:13" ht="36.6" customHeight="1" x14ac:dyDescent="0.3">
      <c r="A120" s="15"/>
      <c r="B120" s="15"/>
      <c r="C120" s="15"/>
      <c r="D120" s="18" t="s">
        <v>202</v>
      </c>
      <c r="E120" s="15"/>
      <c r="F120" s="15"/>
      <c r="G120" s="15"/>
      <c r="H120" s="15"/>
      <c r="I120" s="15"/>
      <c r="J120" s="15"/>
      <c r="K120" s="15"/>
      <c r="L120" s="15"/>
      <c r="M120" s="15"/>
    </row>
    <row r="121" spans="1:13" x14ac:dyDescent="0.3">
      <c r="A121" s="13" t="s">
        <v>219</v>
      </c>
      <c r="B121" s="13" t="s">
        <v>17</v>
      </c>
      <c r="C121" s="13" t="s">
        <v>5</v>
      </c>
      <c r="D121" s="14" t="s">
        <v>52</v>
      </c>
      <c r="E121" s="15"/>
      <c r="F121" s="15"/>
      <c r="G121" s="15"/>
      <c r="H121" s="15"/>
      <c r="I121" s="15"/>
      <c r="J121" s="15"/>
      <c r="K121" s="16">
        <v>1</v>
      </c>
      <c r="L121" s="27">
        <v>0</v>
      </c>
      <c r="M121" s="17">
        <f>ROUND(K121*L121,2)</f>
        <v>0</v>
      </c>
    </row>
    <row r="122" spans="1:13" ht="20.399999999999999" x14ac:dyDescent="0.3">
      <c r="A122" s="15"/>
      <c r="B122" s="15"/>
      <c r="C122" s="15"/>
      <c r="D122" s="18" t="s">
        <v>56</v>
      </c>
      <c r="E122" s="15"/>
      <c r="F122" s="15"/>
      <c r="G122" s="15"/>
      <c r="H122" s="15"/>
      <c r="I122" s="15"/>
      <c r="J122" s="15"/>
      <c r="K122" s="15"/>
      <c r="L122" s="15"/>
      <c r="M122" s="15"/>
    </row>
    <row r="123" spans="1:13" x14ac:dyDescent="0.3">
      <c r="A123" s="15"/>
      <c r="B123" s="15"/>
      <c r="C123" s="15"/>
      <c r="D123" s="18"/>
      <c r="E123" s="15"/>
      <c r="F123" s="15"/>
      <c r="G123" s="15"/>
      <c r="H123" s="15"/>
      <c r="I123" s="15"/>
      <c r="J123" s="35"/>
      <c r="K123" s="38"/>
      <c r="L123" s="36"/>
      <c r="M123" s="36"/>
    </row>
    <row r="124" spans="1:13" ht="1.2" customHeight="1" x14ac:dyDescent="0.3">
      <c r="A124" s="21"/>
      <c r="B124" s="21"/>
      <c r="C124" s="21"/>
      <c r="D124" s="22"/>
      <c r="E124" s="21"/>
      <c r="F124" s="21"/>
      <c r="G124" s="21"/>
      <c r="H124" s="21"/>
      <c r="I124" s="21"/>
      <c r="J124" s="21"/>
      <c r="K124" s="21"/>
      <c r="L124" s="21"/>
      <c r="M124" s="21"/>
    </row>
    <row r="125" spans="1:13" x14ac:dyDescent="0.3">
      <c r="A125" s="8" t="s">
        <v>35</v>
      </c>
      <c r="B125" s="8" t="s">
        <v>15</v>
      </c>
      <c r="C125" s="8" t="s">
        <v>16</v>
      </c>
      <c r="D125" s="9" t="s">
        <v>58</v>
      </c>
      <c r="E125" s="10"/>
      <c r="F125" s="10"/>
      <c r="G125" s="10"/>
      <c r="H125" s="10"/>
      <c r="I125" s="10"/>
      <c r="J125" s="10"/>
      <c r="K125" s="11"/>
      <c r="L125" s="12"/>
      <c r="M125" s="12">
        <f>M126+M127+M128+M130+M132+M134</f>
        <v>0</v>
      </c>
    </row>
    <row r="126" spans="1:13" ht="31.5" customHeight="1" x14ac:dyDescent="0.3">
      <c r="A126" s="13" t="s">
        <v>144</v>
      </c>
      <c r="B126" s="13" t="s">
        <v>17</v>
      </c>
      <c r="C126" s="13" t="s">
        <v>5</v>
      </c>
      <c r="D126" s="14" t="s">
        <v>59</v>
      </c>
      <c r="E126" s="15"/>
      <c r="F126" s="15"/>
      <c r="G126" s="15"/>
      <c r="H126" s="15"/>
      <c r="I126" s="15"/>
      <c r="J126" s="15"/>
      <c r="K126" s="16">
        <v>4</v>
      </c>
      <c r="L126" s="27">
        <v>0</v>
      </c>
      <c r="M126" s="17">
        <f t="shared" ref="M126:M127" si="1">ROUND(K126*L126,2)</f>
        <v>0</v>
      </c>
    </row>
    <row r="127" spans="1:13" ht="85.8" customHeight="1" x14ac:dyDescent="0.3">
      <c r="A127" s="13" t="s">
        <v>100</v>
      </c>
      <c r="B127" s="13" t="s">
        <v>17</v>
      </c>
      <c r="C127" s="13" t="s">
        <v>5</v>
      </c>
      <c r="D127" s="14" t="s">
        <v>85</v>
      </c>
      <c r="E127" s="15"/>
      <c r="F127" s="15"/>
      <c r="G127" s="15"/>
      <c r="H127" s="15"/>
      <c r="I127" s="15"/>
      <c r="J127" s="15"/>
      <c r="K127" s="16">
        <v>1</v>
      </c>
      <c r="L127" s="27">
        <v>0</v>
      </c>
      <c r="M127" s="17">
        <f t="shared" si="1"/>
        <v>0</v>
      </c>
    </row>
    <row r="128" spans="1:13" x14ac:dyDescent="0.3">
      <c r="A128" s="13" t="s">
        <v>101</v>
      </c>
      <c r="B128" s="13" t="s">
        <v>17</v>
      </c>
      <c r="C128" s="13" t="s">
        <v>5</v>
      </c>
      <c r="D128" s="14" t="s">
        <v>60</v>
      </c>
      <c r="E128" s="15"/>
      <c r="F128" s="15"/>
      <c r="G128" s="15"/>
      <c r="H128" s="15"/>
      <c r="I128" s="15"/>
      <c r="J128" s="15"/>
      <c r="K128" s="16">
        <v>4</v>
      </c>
      <c r="L128" s="27">
        <v>0</v>
      </c>
      <c r="M128" s="17">
        <f>ROUND(K128*L128,2)</f>
        <v>0</v>
      </c>
    </row>
    <row r="129" spans="1:13" ht="71.400000000000006" x14ac:dyDescent="0.3">
      <c r="A129" s="15"/>
      <c r="B129" s="15"/>
      <c r="C129" s="15"/>
      <c r="D129" s="18" t="s">
        <v>61</v>
      </c>
      <c r="E129" s="15"/>
      <c r="F129" s="15"/>
      <c r="G129" s="15"/>
      <c r="H129" s="15"/>
      <c r="I129" s="15"/>
      <c r="J129" s="15"/>
      <c r="K129" s="15"/>
      <c r="L129" s="15"/>
      <c r="M129" s="15"/>
    </row>
    <row r="130" spans="1:13" x14ac:dyDescent="0.3">
      <c r="A130" s="13" t="s">
        <v>102</v>
      </c>
      <c r="B130" s="13" t="s">
        <v>17</v>
      </c>
      <c r="C130" s="13" t="s">
        <v>5</v>
      </c>
      <c r="D130" s="14" t="s">
        <v>62</v>
      </c>
      <c r="E130" s="15"/>
      <c r="F130" s="15"/>
      <c r="G130" s="15"/>
      <c r="H130" s="15"/>
      <c r="I130" s="15"/>
      <c r="J130" s="15"/>
      <c r="K130" s="16">
        <v>5</v>
      </c>
      <c r="L130" s="27">
        <v>0</v>
      </c>
      <c r="M130" s="17">
        <f>ROUND(K130*L130,2)</f>
        <v>0</v>
      </c>
    </row>
    <row r="131" spans="1:13" ht="81.599999999999994" x14ac:dyDescent="0.3">
      <c r="A131" s="15"/>
      <c r="B131" s="15"/>
      <c r="C131" s="15"/>
      <c r="D131" s="18" t="s">
        <v>63</v>
      </c>
      <c r="E131" s="15"/>
      <c r="F131" s="15"/>
      <c r="G131" s="15"/>
      <c r="H131" s="15"/>
      <c r="I131" s="15"/>
      <c r="J131" s="15"/>
      <c r="K131" s="15"/>
      <c r="L131" s="15"/>
      <c r="M131" s="15"/>
    </row>
    <row r="132" spans="1:13" x14ac:dyDescent="0.3">
      <c r="A132" s="13" t="s">
        <v>103</v>
      </c>
      <c r="B132" s="13" t="s">
        <v>17</v>
      </c>
      <c r="C132" s="13" t="s">
        <v>5</v>
      </c>
      <c r="D132" s="14" t="s">
        <v>64</v>
      </c>
      <c r="E132" s="15"/>
      <c r="F132" s="15"/>
      <c r="G132" s="15"/>
      <c r="H132" s="15"/>
      <c r="I132" s="15"/>
      <c r="J132" s="15"/>
      <c r="K132" s="16">
        <v>5</v>
      </c>
      <c r="L132" s="27">
        <v>0</v>
      </c>
      <c r="M132" s="17">
        <f>ROUND(K132*L132,2)</f>
        <v>0</v>
      </c>
    </row>
    <row r="133" spans="1:13" ht="71.400000000000006" x14ac:dyDescent="0.3">
      <c r="A133" s="15"/>
      <c r="B133" s="15"/>
      <c r="C133" s="15"/>
      <c r="D133" s="18" t="s">
        <v>65</v>
      </c>
      <c r="E133" s="15"/>
      <c r="F133" s="15"/>
      <c r="G133" s="15"/>
      <c r="H133" s="15"/>
      <c r="I133" s="15"/>
      <c r="J133" s="15"/>
      <c r="K133" s="15"/>
      <c r="L133" s="15"/>
      <c r="M133" s="15"/>
    </row>
    <row r="134" spans="1:13" x14ac:dyDescent="0.3">
      <c r="A134" s="13" t="s">
        <v>104</v>
      </c>
      <c r="B134" s="13" t="s">
        <v>17</v>
      </c>
      <c r="C134" s="13" t="s">
        <v>5</v>
      </c>
      <c r="D134" s="14" t="s">
        <v>66</v>
      </c>
      <c r="E134" s="15"/>
      <c r="F134" s="15"/>
      <c r="G134" s="15"/>
      <c r="H134" s="15"/>
      <c r="I134" s="15"/>
      <c r="J134" s="15"/>
      <c r="K134" s="16">
        <v>1</v>
      </c>
      <c r="L134" s="27">
        <v>0</v>
      </c>
      <c r="M134" s="17">
        <f>ROUND(K134*L134,2)</f>
        <v>0</v>
      </c>
    </row>
    <row r="135" spans="1:13" ht="78.599999999999994" customHeight="1" x14ac:dyDescent="0.3">
      <c r="A135" s="15"/>
      <c r="B135" s="15"/>
      <c r="C135" s="15"/>
      <c r="D135" s="18" t="s">
        <v>67</v>
      </c>
      <c r="E135" s="15"/>
      <c r="F135" s="15"/>
      <c r="G135" s="15"/>
      <c r="H135" s="15"/>
      <c r="I135" s="15"/>
      <c r="J135" s="15"/>
      <c r="K135" s="15"/>
      <c r="L135" s="15"/>
      <c r="M135" s="15"/>
    </row>
    <row r="136" spans="1:13" x14ac:dyDescent="0.3">
      <c r="A136" s="15"/>
      <c r="B136" s="15"/>
      <c r="C136" s="15"/>
      <c r="D136" s="18"/>
      <c r="E136" s="15"/>
      <c r="F136" s="15"/>
      <c r="G136" s="15"/>
      <c r="H136" s="15"/>
      <c r="I136" s="15"/>
      <c r="J136" s="35"/>
      <c r="K136" s="38"/>
      <c r="L136" s="36"/>
      <c r="M136" s="36"/>
    </row>
    <row r="137" spans="1:13" ht="1.2" customHeight="1" x14ac:dyDescent="0.3">
      <c r="A137" s="21"/>
      <c r="B137" s="21"/>
      <c r="C137" s="21"/>
      <c r="D137" s="22"/>
      <c r="E137" s="21"/>
      <c r="F137" s="21"/>
      <c r="G137" s="21"/>
      <c r="H137" s="21"/>
      <c r="I137" s="21"/>
      <c r="J137" s="21"/>
      <c r="K137" s="21"/>
      <c r="L137" s="21"/>
      <c r="M137" s="21"/>
    </row>
    <row r="138" spans="1:13" x14ac:dyDescent="0.3">
      <c r="A138" s="8" t="s">
        <v>53</v>
      </c>
      <c r="B138" s="8" t="s">
        <v>15</v>
      </c>
      <c r="C138" s="8" t="s">
        <v>16</v>
      </c>
      <c r="D138" s="9" t="s">
        <v>70</v>
      </c>
      <c r="E138" s="10"/>
      <c r="F138" s="10"/>
      <c r="G138" s="10"/>
      <c r="H138" s="10"/>
      <c r="I138" s="10"/>
      <c r="J138" s="10"/>
      <c r="K138" s="11"/>
      <c r="L138" s="12"/>
      <c r="M138" s="12">
        <f>M139</f>
        <v>0</v>
      </c>
    </row>
    <row r="139" spans="1:13" x14ac:dyDescent="0.3">
      <c r="A139" s="15" t="s">
        <v>105</v>
      </c>
      <c r="B139" s="13" t="s">
        <v>17</v>
      </c>
      <c r="C139" s="13" t="s">
        <v>26</v>
      </c>
      <c r="D139" s="14" t="s">
        <v>126</v>
      </c>
      <c r="E139" s="15"/>
      <c r="F139" s="15"/>
      <c r="G139" s="15"/>
      <c r="H139" s="15"/>
      <c r="I139" s="15"/>
      <c r="J139" s="15"/>
      <c r="K139" s="16">
        <v>270</v>
      </c>
      <c r="L139" s="27">
        <v>0</v>
      </c>
      <c r="M139" s="17">
        <f>ROUND(K139*L139,2)</f>
        <v>0</v>
      </c>
    </row>
    <row r="140" spans="1:13" ht="122.4" x14ac:dyDescent="0.3">
      <c r="B140" s="15"/>
      <c r="C140" s="15"/>
      <c r="D140" s="18" t="s">
        <v>127</v>
      </c>
      <c r="E140" s="15"/>
      <c r="F140" s="15"/>
      <c r="G140" s="15"/>
      <c r="H140" s="15"/>
      <c r="I140" s="15"/>
      <c r="J140" s="15"/>
      <c r="K140" s="15"/>
      <c r="L140" s="15"/>
      <c r="M140" s="15"/>
    </row>
    <row r="141" spans="1:13" x14ac:dyDescent="0.3">
      <c r="A141" s="15"/>
      <c r="B141" s="15"/>
      <c r="C141" s="15"/>
      <c r="D141" s="18"/>
      <c r="E141" s="15"/>
      <c r="F141" s="15"/>
      <c r="G141" s="15"/>
      <c r="H141" s="15"/>
      <c r="I141" s="15"/>
      <c r="J141" s="35"/>
      <c r="K141" s="38"/>
      <c r="L141" s="36"/>
      <c r="M141" s="36"/>
    </row>
    <row r="142" spans="1:13" ht="1.2" customHeight="1" x14ac:dyDescent="0.3">
      <c r="A142" s="21"/>
      <c r="B142" s="21"/>
      <c r="C142" s="21"/>
      <c r="D142" s="22"/>
      <c r="E142" s="21"/>
      <c r="F142" s="21"/>
      <c r="G142" s="21"/>
      <c r="H142" s="21"/>
      <c r="I142" s="21"/>
      <c r="J142" s="21"/>
      <c r="K142" s="21"/>
      <c r="L142" s="21"/>
      <c r="M142" s="21"/>
    </row>
    <row r="143" spans="1:13" x14ac:dyDescent="0.3">
      <c r="A143" s="8" t="s">
        <v>57</v>
      </c>
      <c r="B143" s="8" t="s">
        <v>15</v>
      </c>
      <c r="C143" s="8" t="s">
        <v>16</v>
      </c>
      <c r="D143" s="9" t="s">
        <v>124</v>
      </c>
      <c r="E143" s="10"/>
      <c r="F143" s="10"/>
      <c r="G143" s="10"/>
      <c r="H143" s="10"/>
      <c r="I143" s="10"/>
      <c r="J143" s="10"/>
      <c r="K143" s="11"/>
      <c r="L143" s="12"/>
      <c r="M143" s="12">
        <f>M144</f>
        <v>0</v>
      </c>
    </row>
    <row r="144" spans="1:13" ht="51" x14ac:dyDescent="0.3">
      <c r="A144" s="13" t="s">
        <v>106</v>
      </c>
      <c r="B144" s="13" t="s">
        <v>17</v>
      </c>
      <c r="C144" s="13" t="s">
        <v>147</v>
      </c>
      <c r="D144" s="14" t="s">
        <v>125</v>
      </c>
      <c r="E144" s="15"/>
      <c r="F144" s="15"/>
      <c r="G144" s="15"/>
      <c r="H144" s="15"/>
      <c r="I144" s="15"/>
      <c r="J144" s="15"/>
      <c r="K144" s="16">
        <v>1</v>
      </c>
      <c r="L144" s="27">
        <v>0</v>
      </c>
      <c r="M144" s="17">
        <f>ROUND(K144*L144,2)</f>
        <v>0</v>
      </c>
    </row>
    <row r="145" spans="1:13" x14ac:dyDescent="0.3">
      <c r="A145" s="15"/>
      <c r="B145" s="15"/>
      <c r="C145" s="15"/>
      <c r="D145" s="18"/>
      <c r="E145" s="15"/>
      <c r="F145" s="15"/>
      <c r="G145" s="15"/>
      <c r="H145" s="15"/>
      <c r="I145" s="15"/>
      <c r="J145" s="15"/>
      <c r="K145" s="15"/>
      <c r="L145" s="15"/>
      <c r="M145" s="15"/>
    </row>
    <row r="146" spans="1:13" x14ac:dyDescent="0.3">
      <c r="A146" s="15"/>
      <c r="B146" s="15"/>
      <c r="C146" s="15"/>
      <c r="D146" s="18"/>
      <c r="E146" s="15"/>
      <c r="F146" s="15"/>
      <c r="G146" s="15"/>
      <c r="H146" s="15"/>
      <c r="I146" s="15"/>
      <c r="J146" s="20" t="s">
        <v>68</v>
      </c>
      <c r="K146" s="38"/>
      <c r="L146" s="36"/>
      <c r="M146" s="36"/>
    </row>
    <row r="147" spans="1:13" ht="1.2" customHeight="1" x14ac:dyDescent="0.3">
      <c r="A147" s="21"/>
      <c r="B147" s="21"/>
      <c r="C147" s="21"/>
      <c r="D147" s="22"/>
      <c r="E147" s="21"/>
      <c r="F147" s="21"/>
      <c r="G147" s="21"/>
      <c r="H147" s="21"/>
      <c r="I147" s="21"/>
      <c r="J147" s="21"/>
      <c r="K147" s="21"/>
      <c r="L147" s="21"/>
      <c r="M147" s="21"/>
    </row>
    <row r="148" spans="1:13" x14ac:dyDescent="0.3">
      <c r="A148" s="8" t="s">
        <v>69</v>
      </c>
      <c r="B148" s="8" t="s">
        <v>15</v>
      </c>
      <c r="C148" s="8" t="s">
        <v>16</v>
      </c>
      <c r="D148" s="9" t="s">
        <v>73</v>
      </c>
      <c r="E148" s="10"/>
      <c r="F148" s="10"/>
      <c r="G148" s="10"/>
      <c r="H148" s="10"/>
      <c r="I148" s="10"/>
      <c r="J148" s="10"/>
      <c r="K148" s="11"/>
      <c r="L148" s="12"/>
      <c r="M148" s="12">
        <f>M150</f>
        <v>0</v>
      </c>
    </row>
    <row r="149" spans="1:13" ht="1.2" customHeight="1" x14ac:dyDescent="0.3">
      <c r="A149" s="21"/>
      <c r="B149" s="21"/>
      <c r="C149" s="21"/>
      <c r="D149" s="22"/>
      <c r="E149" s="21"/>
      <c r="F149" s="21"/>
      <c r="G149" s="21"/>
      <c r="H149" s="21"/>
      <c r="I149" s="21"/>
      <c r="J149" s="21"/>
      <c r="K149" s="21"/>
      <c r="L149" s="21"/>
      <c r="M149" s="21"/>
    </row>
    <row r="150" spans="1:13" x14ac:dyDescent="0.3">
      <c r="A150" s="13" t="s">
        <v>111</v>
      </c>
      <c r="B150" s="13" t="s">
        <v>17</v>
      </c>
      <c r="C150" s="13" t="s">
        <v>26</v>
      </c>
      <c r="D150" s="14" t="s">
        <v>74</v>
      </c>
      <c r="E150" s="15"/>
      <c r="F150" s="15"/>
      <c r="G150" s="15"/>
      <c r="H150" s="15"/>
      <c r="I150" s="15"/>
      <c r="J150" s="15"/>
      <c r="K150" s="16">
        <v>360</v>
      </c>
      <c r="L150" s="27">
        <v>0</v>
      </c>
      <c r="M150" s="17">
        <f>ROUND(K150*L150,2)</f>
        <v>0</v>
      </c>
    </row>
    <row r="151" spans="1:13" ht="51" x14ac:dyDescent="0.3">
      <c r="A151" s="15"/>
      <c r="B151" s="15"/>
      <c r="C151" s="15"/>
      <c r="D151" s="18" t="s">
        <v>75</v>
      </c>
      <c r="E151" s="15"/>
      <c r="F151" s="15"/>
      <c r="G151" s="15"/>
      <c r="H151" s="15"/>
      <c r="I151" s="15"/>
      <c r="J151" s="15"/>
      <c r="K151" s="15"/>
      <c r="L151" s="15"/>
      <c r="M151" s="15"/>
    </row>
    <row r="152" spans="1:13" x14ac:dyDescent="0.3">
      <c r="A152" s="15"/>
      <c r="B152" s="15"/>
      <c r="C152" s="15"/>
      <c r="D152" s="18"/>
      <c r="E152" s="15"/>
      <c r="F152" s="15"/>
      <c r="G152" s="15"/>
      <c r="H152" s="15"/>
      <c r="I152" s="15"/>
      <c r="J152" s="35"/>
      <c r="K152" s="36"/>
      <c r="L152" s="37"/>
      <c r="M152" s="33"/>
    </row>
    <row r="153" spans="1:13" x14ac:dyDescent="0.3">
      <c r="A153" s="15"/>
      <c r="B153" s="15"/>
      <c r="C153" s="15"/>
      <c r="D153" s="18"/>
      <c r="E153" s="15"/>
      <c r="F153" s="15"/>
      <c r="G153" s="15"/>
      <c r="H153" s="15"/>
      <c r="I153" s="15"/>
      <c r="J153" s="35"/>
      <c r="K153" s="38"/>
      <c r="L153" s="36"/>
      <c r="M153" s="36"/>
    </row>
    <row r="154" spans="1:13" ht="1.2" customHeight="1" x14ac:dyDescent="0.3">
      <c r="A154" s="21"/>
      <c r="B154" s="21"/>
      <c r="C154" s="21"/>
      <c r="D154" s="22"/>
      <c r="E154" s="21"/>
      <c r="F154" s="21"/>
      <c r="G154" s="21"/>
      <c r="H154" s="21"/>
      <c r="I154" s="21"/>
      <c r="J154" s="21"/>
      <c r="K154" s="21"/>
      <c r="L154" s="21"/>
      <c r="M154" s="21"/>
    </row>
    <row r="155" spans="1:13" x14ac:dyDescent="0.3">
      <c r="A155" s="8" t="s">
        <v>71</v>
      </c>
      <c r="B155" s="8" t="s">
        <v>15</v>
      </c>
      <c r="C155" s="8" t="s">
        <v>16</v>
      </c>
      <c r="D155" s="9" t="s">
        <v>76</v>
      </c>
      <c r="E155" s="10"/>
      <c r="F155" s="10"/>
      <c r="G155" s="10"/>
      <c r="H155" s="10"/>
      <c r="I155" s="10"/>
      <c r="J155" s="10"/>
      <c r="K155" s="11"/>
      <c r="L155" s="12"/>
      <c r="M155" s="12">
        <f>M156</f>
        <v>0</v>
      </c>
    </row>
    <row r="156" spans="1:13" x14ac:dyDescent="0.3">
      <c r="A156" s="13" t="s">
        <v>107</v>
      </c>
      <c r="B156" s="13" t="s">
        <v>17</v>
      </c>
      <c r="C156" s="13" t="s">
        <v>5</v>
      </c>
      <c r="D156" s="14" t="s">
        <v>77</v>
      </c>
      <c r="E156" s="15"/>
      <c r="F156" s="15"/>
      <c r="G156" s="15"/>
      <c r="H156" s="15"/>
      <c r="I156" s="15"/>
      <c r="J156" s="15"/>
      <c r="K156" s="16">
        <v>1</v>
      </c>
      <c r="L156" s="27">
        <v>0</v>
      </c>
      <c r="M156" s="17">
        <f>ROUND(K156*L156,2)</f>
        <v>0</v>
      </c>
    </row>
    <row r="157" spans="1:13" ht="20.399999999999999" x14ac:dyDescent="0.3">
      <c r="A157" s="15"/>
      <c r="B157" s="15"/>
      <c r="C157" s="15"/>
      <c r="D157" s="18" t="s">
        <v>78</v>
      </c>
      <c r="E157" s="15"/>
      <c r="F157" s="15"/>
      <c r="G157" s="15"/>
      <c r="H157" s="15"/>
      <c r="I157" s="15"/>
      <c r="J157" s="15"/>
      <c r="K157" s="15"/>
      <c r="L157" s="15"/>
      <c r="M157" s="15"/>
    </row>
    <row r="158" spans="1:13" x14ac:dyDescent="0.3">
      <c r="A158" s="15"/>
      <c r="B158" s="15"/>
      <c r="C158" s="15"/>
      <c r="D158" s="18"/>
      <c r="E158" s="15"/>
      <c r="F158" s="15"/>
      <c r="G158" s="15"/>
      <c r="H158" s="15"/>
      <c r="I158" s="15"/>
      <c r="J158" s="20" t="s">
        <v>72</v>
      </c>
      <c r="K158" s="23"/>
      <c r="L158" s="36"/>
      <c r="M158" s="36"/>
    </row>
    <row r="159" spans="1:13" ht="1.2" customHeight="1" x14ac:dyDescent="0.3">
      <c r="A159" s="21"/>
      <c r="B159" s="21"/>
      <c r="C159" s="21"/>
      <c r="D159" s="22"/>
      <c r="E159" s="21"/>
      <c r="F159" s="21"/>
      <c r="G159" s="21"/>
      <c r="H159" s="21"/>
      <c r="I159" s="21"/>
      <c r="J159" s="21"/>
      <c r="K159" s="21"/>
      <c r="L159" s="21"/>
      <c r="M159" s="21"/>
    </row>
    <row r="160" spans="1:13" x14ac:dyDescent="0.3">
      <c r="A160" s="8" t="s">
        <v>108</v>
      </c>
      <c r="B160" s="8" t="s">
        <v>15</v>
      </c>
      <c r="C160" s="8" t="s">
        <v>16</v>
      </c>
      <c r="D160" s="9" t="s">
        <v>79</v>
      </c>
      <c r="E160" s="10"/>
      <c r="F160" s="10"/>
      <c r="G160" s="10"/>
      <c r="H160" s="10"/>
      <c r="I160" s="10"/>
      <c r="J160" s="10"/>
      <c r="K160" s="11"/>
      <c r="L160" s="12"/>
      <c r="M160" s="12">
        <f>M161</f>
        <v>0</v>
      </c>
    </row>
    <row r="161" spans="1:13" ht="20.399999999999999" x14ac:dyDescent="0.3">
      <c r="A161" s="13" t="s">
        <v>109</v>
      </c>
      <c r="B161" s="13" t="s">
        <v>17</v>
      </c>
      <c r="C161" s="13" t="s">
        <v>5</v>
      </c>
      <c r="D161" s="14" t="s">
        <v>80</v>
      </c>
      <c r="E161" s="15"/>
      <c r="F161" s="15"/>
      <c r="G161" s="15"/>
      <c r="H161" s="15"/>
      <c r="I161" s="15"/>
      <c r="J161" s="15"/>
      <c r="K161" s="16">
        <v>1</v>
      </c>
      <c r="L161" s="27">
        <v>0</v>
      </c>
      <c r="M161" s="17">
        <f>ROUND(K161*L161,2)</f>
        <v>0</v>
      </c>
    </row>
    <row r="162" spans="1:13" ht="89.4" customHeight="1" x14ac:dyDescent="0.3">
      <c r="A162" s="15"/>
      <c r="B162" s="15"/>
      <c r="C162" s="15"/>
      <c r="D162" s="18" t="s">
        <v>81</v>
      </c>
      <c r="E162" s="15"/>
      <c r="F162" s="15"/>
      <c r="G162" s="15"/>
      <c r="H162" s="15"/>
      <c r="I162" s="15"/>
      <c r="J162" s="15"/>
      <c r="K162" s="15"/>
      <c r="L162" s="15"/>
      <c r="M162" s="15"/>
    </row>
    <row r="163" spans="1:13" x14ac:dyDescent="0.3">
      <c r="A163" s="20"/>
      <c r="B163" s="20"/>
      <c r="C163" s="20"/>
      <c r="D163" s="14"/>
      <c r="E163" s="31"/>
      <c r="F163" s="31"/>
      <c r="G163" s="31"/>
      <c r="H163" s="31"/>
      <c r="I163" s="31"/>
      <c r="J163" s="31"/>
      <c r="K163" s="29"/>
      <c r="L163" s="32" t="s">
        <v>146</v>
      </c>
      <c r="M163" s="28">
        <f>M4+M10+M25+M36+M47+M55+M60+M75+M79+M110+M125+M138+M143+M148+M155+M160</f>
        <v>0</v>
      </c>
    </row>
    <row r="164" spans="1:13" x14ac:dyDescent="0.3">
      <c r="L164" t="s">
        <v>205</v>
      </c>
      <c r="M164" s="24">
        <f>M163*0.07</f>
        <v>0</v>
      </c>
    </row>
    <row r="165" spans="1:13" x14ac:dyDescent="0.3">
      <c r="M165" s="25">
        <f>M163+M164</f>
        <v>0</v>
      </c>
    </row>
  </sheetData>
  <phoneticPr fontId="9" type="noConversion"/>
  <dataValidations count="1">
    <dataValidation type="list" allowBlank="1" showInputMessage="1" showErrorMessage="1" sqref="B4:B163" xr:uid="{83B61A27-B517-4F96-A3C2-64C868F9E055}">
      <formula1>"Capítulo,Partida,Mano de obra,Maquinaria,Material,Otros,"</formula1>
    </dataValidation>
  </dataValidations>
  <pageMargins left="0.7" right="0.7" top="0.75" bottom="0.75" header="0.3" footer="0.3"/>
  <pageSetup paperSize="9" scale="53" fitToHeight="0"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717D96863A57A4E9DD0879D05F68F47" ma:contentTypeVersion="17" ma:contentTypeDescription="Crear nuevo documento." ma:contentTypeScope="" ma:versionID="e9f990557178e86fc8f5a53e8e05e1ca">
  <xsd:schema xmlns:xsd="http://www.w3.org/2001/XMLSchema" xmlns:xs="http://www.w3.org/2001/XMLSchema" xmlns:p="http://schemas.microsoft.com/office/2006/metadata/properties" xmlns:ns2="0649362a-162e-49cc-b7c3-6366203222ae" xmlns:ns3="fb77d989-8cfd-450d-897b-f897c2c3da79" targetNamespace="http://schemas.microsoft.com/office/2006/metadata/properties" ma:root="true" ma:fieldsID="c6f97a7a1f52eb7097029a6d0f7a8184" ns2:_="" ns3:_="">
    <xsd:import namespace="0649362a-162e-49cc-b7c3-6366203222ae"/>
    <xsd:import namespace="fb77d989-8cfd-450d-897b-f897c2c3da79"/>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DateTaken" minOccurs="0"/>
                <xsd:element ref="ns3:MediaServiceOCR" minOccurs="0"/>
                <xsd:element ref="ns3:MediaServiceGenerationTime" minOccurs="0"/>
                <xsd:element ref="ns3:MediaServiceEventHashCode" minOccurs="0"/>
                <xsd:element ref="ns3:MediaServiceLocation" minOccurs="0"/>
                <xsd:element ref="ns3:MediaLengthInSeconds" minOccurs="0"/>
                <xsd:element ref="ns3:Tama_x00f1_o" minOccurs="0"/>
                <xsd:element ref="ns3:MediaServiceObjectDetectorVersions" minOccurs="0"/>
                <xsd:element ref="ns3:MediaServiceSearchProperties" minOccurs="0"/>
                <xsd:element ref="ns3: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649362a-162e-49cc-b7c3-6366203222ae"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a3fd28a2-d1dd-4003-a580-12b5981d1fc9}" ma:internalName="TaxCatchAll" ma:showField="CatchAllData" ma:web="0649362a-162e-49cc-b7c3-6366203222ae">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77d989-8cfd-450d-897b-f897c2c3da79"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ab02f1e-4734-47c7-9064-b0e4a3a4089a"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Location" ma:index="19" nillable="true" ma:displayName="Location" ma:indexed="true"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Tama_x00f1_o" ma:index="21" nillable="true" ma:displayName="Tamaño" ma:format="Dropdown" ma:internalName="Tama_x00f1_o">
      <xsd:simpleType>
        <xsd:restriction base="dms:Text">
          <xsd:maxLength value="255"/>
        </xsd:restriction>
      </xsd:simple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ServiceBillingMetadata" ma:index="24" nillable="true" ma:displayName="MediaServiceBillingMetadata" ma:hidden="true" ma:internalName="MediaServiceBilling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0649362a-162e-49cc-b7c3-6366203222ae" xsi:nil="true"/>
    <lcf76f155ced4ddcb4097134ff3c332f xmlns="fb77d989-8cfd-450d-897b-f897c2c3da79">
      <Terms xmlns="http://schemas.microsoft.com/office/infopath/2007/PartnerControls"/>
    </lcf76f155ced4ddcb4097134ff3c332f>
    <SharedWithUsers xmlns="0649362a-162e-49cc-b7c3-6366203222ae">
      <UserInfo>
        <DisplayName/>
        <AccountId xsi:nil="true"/>
        <AccountType/>
      </UserInfo>
    </SharedWithUsers>
    <MediaLengthInSeconds xmlns="fb77d989-8cfd-450d-897b-f897c2c3da79" xsi:nil="true"/>
    <Tama_x00f1_o xmlns="fb77d989-8cfd-450d-897b-f897c2c3da79" xsi:nil="true"/>
  </documentManagement>
</p:properties>
</file>

<file path=customXml/itemProps1.xml><?xml version="1.0" encoding="utf-8"?>
<ds:datastoreItem xmlns:ds="http://schemas.openxmlformats.org/officeDocument/2006/customXml" ds:itemID="{6ADB9107-233E-4427-8919-0CCB4BB0893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649362a-162e-49cc-b7c3-6366203222ae"/>
    <ds:schemaRef ds:uri="fb77d989-8cfd-450d-897b-f897c2c3da7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40AFF5A-75AF-429D-BD64-5DDF8D530E7D}">
  <ds:schemaRefs>
    <ds:schemaRef ds:uri="http://schemas.microsoft.com/sharepoint/v3/contenttype/forms"/>
  </ds:schemaRefs>
</ds:datastoreItem>
</file>

<file path=customXml/itemProps3.xml><?xml version="1.0" encoding="utf-8"?>
<ds:datastoreItem xmlns:ds="http://schemas.openxmlformats.org/officeDocument/2006/customXml" ds:itemID="{27EDBB3B-9C2D-4E15-A09C-EDF0B4E24D05}">
  <ds:schemaRefs>
    <ds:schemaRef ds:uri="http://schemas.microsoft.com/office/2006/metadata/properties"/>
    <ds:schemaRef ds:uri="http://schemas.microsoft.com/office/infopath/2007/PartnerControls"/>
    <ds:schemaRef ds:uri="fdc86fda-3dcb-42d5-90b9-e75937bb21d8"/>
    <ds:schemaRef ds:uri="9446427b-24d6-45b1-828f-47facba550ea"/>
    <ds:schemaRef ds:uri="2f119534-1a53-4548-9f94-85b530570e5f"/>
    <ds:schemaRef ds:uri="130f2e34-eacf-4409-9ded-f2245401bb59"/>
    <ds:schemaRef ds:uri="0649362a-162e-49cc-b7c3-6366203222ae"/>
    <ds:schemaRef ds:uri="fb77d989-8cfd-450d-897b-f897c2c3da79"/>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Mediciones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Janire Lozano Pina</dc:creator>
  <cp:lastModifiedBy>Juan Felipe Garcia Duran</cp:lastModifiedBy>
  <cp:lastPrinted>2022-11-30T15:14:15Z</cp:lastPrinted>
  <dcterms:created xsi:type="dcterms:W3CDTF">2022-06-01T14:14:23Z</dcterms:created>
  <dcterms:modified xsi:type="dcterms:W3CDTF">2025-10-02T13:52:28Z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0x0101002717D96863A57A4E9DD0879D05F68F47</vt:lpwstr>
  </property>
  <property fmtid="{D5CDD505-2E9C-101B-9397-08002B2CF9AE}" pid="3" name="MediaServiceImageTags">
    <vt:lpwstr/>
  </property>
  <property fmtid="{D5CDD505-2E9C-101B-9397-08002B2CF9AE}" pid="4" name="Order">
    <vt:r8>717600</vt:r8>
  </property>
  <property fmtid="{D5CDD505-2E9C-101B-9397-08002B2CF9AE}" pid="5" name="xd_Signature">
    <vt:bool>false</vt:bool>
  </property>
  <property fmtid="{D5CDD505-2E9C-101B-9397-08002B2CF9AE}" pid="6" name="xd_ProgID">
    <vt:lpwstr/>
  </property>
  <property fmtid="{D5CDD505-2E9C-101B-9397-08002B2CF9AE}" pid="7" name="_ColorHex">
    <vt:lpwstr/>
  </property>
  <property fmtid="{D5CDD505-2E9C-101B-9397-08002B2CF9AE}" pid="8" name="_Emoji">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_ColorTag">
    <vt:lpwstr/>
  </property>
  <property fmtid="{D5CDD505-2E9C-101B-9397-08002B2CF9AE}" pid="13" name="TriggerFlowInfo">
    <vt:lpwstr/>
  </property>
</Properties>
</file>